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875" windowHeight="9705" activeTab="0"/>
  </bookViews>
  <sheets>
    <sheet name="1. Revised Common Code" sheetId="1" r:id="rId1"/>
    <sheet name="2. CRS mapped to CC" sheetId="2" r:id="rId2"/>
  </sheets>
  <definedNames>
    <definedName name="_xlnm.Print_Area" localSheetId="1">'2. CRS mapped to CC'!$A$3:$P$283</definedName>
    <definedName name="_xlnm.Print_Titles" localSheetId="1">'2. CRS mapped to CC'!$1:$2</definedName>
  </definedNames>
  <calcPr fullCalcOnLoad="1"/>
</workbook>
</file>

<file path=xl/sharedStrings.xml><?xml version="1.0" encoding="utf-8"?>
<sst xmlns="http://schemas.openxmlformats.org/spreadsheetml/2006/main" count="1214" uniqueCount="606">
  <si>
    <t>CC = CRS</t>
  </si>
  <si>
    <t>CC &lt; CRS</t>
  </si>
  <si>
    <t>CC &gt; CRS</t>
  </si>
  <si>
    <t>CC has no CRS match</t>
  </si>
  <si>
    <t>CRS has no CC match</t>
  </si>
  <si>
    <t>1.1.1</t>
  </si>
  <si>
    <t>General Public Service</t>
  </si>
  <si>
    <t>executive</t>
  </si>
  <si>
    <t>1.2.1</t>
  </si>
  <si>
    <t>legislative</t>
  </si>
  <si>
    <t>1.3.1</t>
  </si>
  <si>
    <t>accountability</t>
  </si>
  <si>
    <t>macroeconomic policy</t>
  </si>
  <si>
    <t>1.3.2</t>
  </si>
  <si>
    <t>budgeting</t>
  </si>
  <si>
    <t>1.3.3</t>
  </si>
  <si>
    <t>planning</t>
  </si>
  <si>
    <t>1.3.4</t>
  </si>
  <si>
    <t>Treasury/Accounts</t>
  </si>
  <si>
    <t>1.3.5</t>
  </si>
  <si>
    <t>Action relating to debt</t>
  </si>
  <si>
    <t xml:space="preserve">Debt forgiveness </t>
  </si>
  <si>
    <t>Relief of multilateral debt</t>
  </si>
  <si>
    <t>Rescheduling and refinancing</t>
  </si>
  <si>
    <t>Debt for development swap</t>
  </si>
  <si>
    <t>Other debt swap</t>
  </si>
  <si>
    <t>Debt buy-back</t>
  </si>
  <si>
    <t>1.3.6</t>
  </si>
  <si>
    <t>tax policy</t>
  </si>
  <si>
    <t>1.3.7</t>
  </si>
  <si>
    <t>tax collection</t>
  </si>
  <si>
    <t>1.3.8</t>
  </si>
  <si>
    <t>local government finance</t>
  </si>
  <si>
    <t>1.3.9</t>
  </si>
  <si>
    <t xml:space="preserve">other central transfers to institutions </t>
  </si>
  <si>
    <t>1.3.10</t>
  </si>
  <si>
    <t>national audit</t>
  </si>
  <si>
    <t>1.3.11</t>
  </si>
  <si>
    <t>national monitoring and evaluation</t>
  </si>
  <si>
    <t>1.3.12</t>
  </si>
  <si>
    <t>monetary institutions</t>
  </si>
  <si>
    <t>Monetary institutions</t>
  </si>
  <si>
    <t>1.3.13</t>
  </si>
  <si>
    <t>financial sector policy and regulation</t>
  </si>
  <si>
    <t>Financial policy and administrative management</t>
  </si>
  <si>
    <t>1.4.1</t>
  </si>
  <si>
    <t>External affairs</t>
  </si>
  <si>
    <t>foreign affairs</t>
  </si>
  <si>
    <t>1.4.2</t>
  </si>
  <si>
    <t>diplomatic missions</t>
  </si>
  <si>
    <t>1.4.3</t>
  </si>
  <si>
    <t>1.5.1</t>
  </si>
  <si>
    <t>General personnel services</t>
  </si>
  <si>
    <t>general personnel services</t>
  </si>
  <si>
    <t>1.6.1</t>
  </si>
  <si>
    <t>Statistics</t>
  </si>
  <si>
    <t>statistics</t>
  </si>
  <si>
    <t>Statistical capacity building</t>
  </si>
  <si>
    <t>1.7.1</t>
  </si>
  <si>
    <t>Other general services</t>
  </si>
  <si>
    <t xml:space="preserve">support to civil society </t>
  </si>
  <si>
    <t>1.7.2</t>
  </si>
  <si>
    <t xml:space="preserve">central procurement </t>
  </si>
  <si>
    <t>1.7.3</t>
  </si>
  <si>
    <t>local government administration</t>
  </si>
  <si>
    <t>1.7.4</t>
  </si>
  <si>
    <t>other general services</t>
  </si>
  <si>
    <t>1.8.1</t>
  </si>
  <si>
    <t>Elections</t>
  </si>
  <si>
    <t>elections</t>
  </si>
  <si>
    <t>2.1.1</t>
  </si>
  <si>
    <t>Justice, Law, Order and Security</t>
  </si>
  <si>
    <t>Justice, Law and Order</t>
  </si>
  <si>
    <t>policy, planning and administration</t>
  </si>
  <si>
    <t>2.1.2</t>
  </si>
  <si>
    <t>police</t>
  </si>
  <si>
    <t>Narcotics control</t>
  </si>
  <si>
    <t>2.1.3</t>
  </si>
  <si>
    <t>fire</t>
  </si>
  <si>
    <t>2.1.4</t>
  </si>
  <si>
    <t>judicial affairs</t>
  </si>
  <si>
    <t>Legal and judicial development</t>
  </si>
  <si>
    <t>2.1.5</t>
  </si>
  <si>
    <t>ombudsman</t>
  </si>
  <si>
    <t>2.1.6</t>
  </si>
  <si>
    <t>human rights affairs</t>
  </si>
  <si>
    <t>Human rights</t>
  </si>
  <si>
    <t>2.1.7</t>
  </si>
  <si>
    <t>immigration</t>
  </si>
  <si>
    <t>2.1.8</t>
  </si>
  <si>
    <t>anti corruption</t>
  </si>
  <si>
    <t>2.1.9</t>
  </si>
  <si>
    <t>prisons</t>
  </si>
  <si>
    <t>Civilian peace-building, conflict prevention and resolution</t>
  </si>
  <si>
    <t>2.1.10</t>
  </si>
  <si>
    <t xml:space="preserve">peace building  </t>
  </si>
  <si>
    <t>2.1.11</t>
  </si>
  <si>
    <t xml:space="preserve">demobilisation  </t>
  </si>
  <si>
    <t>Reintegration and SALW control</t>
  </si>
  <si>
    <t xml:space="preserve">Child soldiers (Prevention and demobilisation) </t>
  </si>
  <si>
    <t>2.2.1</t>
  </si>
  <si>
    <t>Defence</t>
  </si>
  <si>
    <t>Security system management and reform</t>
  </si>
  <si>
    <t>2.2.2</t>
  </si>
  <si>
    <t>military</t>
  </si>
  <si>
    <t>2.2.3</t>
  </si>
  <si>
    <t>civil defence</t>
  </si>
  <si>
    <t>2.2.4</t>
  </si>
  <si>
    <t>foreign military aid</t>
  </si>
  <si>
    <t>3.1.1</t>
  </si>
  <si>
    <t>Economic Affairs</t>
  </si>
  <si>
    <t>General Economic, Commercial and Labour Affairs</t>
  </si>
  <si>
    <t>3.1.2</t>
  </si>
  <si>
    <t>general</t>
  </si>
  <si>
    <t>3.1.3</t>
  </si>
  <si>
    <t>investment promotion</t>
  </si>
  <si>
    <t>Business support services and institutions</t>
  </si>
  <si>
    <t>3.1.4</t>
  </si>
  <si>
    <t>privatisation</t>
  </si>
  <si>
    <t>Privatisation</t>
  </si>
  <si>
    <t>3.1.5</t>
  </si>
  <si>
    <t>trade</t>
  </si>
  <si>
    <t>Trade policy and administrative management</t>
  </si>
  <si>
    <t>Trade facilitation</t>
  </si>
  <si>
    <t>Regional trade agreements (RTAs)</t>
  </si>
  <si>
    <t>Multilateral trade negotiations</t>
  </si>
  <si>
    <t>Trade-related adjustment</t>
  </si>
  <si>
    <t>Trade education/training</t>
  </si>
  <si>
    <t>3.1.6</t>
  </si>
  <si>
    <t>labour</t>
  </si>
  <si>
    <t>Employment policy and administrative management</t>
  </si>
  <si>
    <t>3.1.7</t>
  </si>
  <si>
    <t>national standards development</t>
  </si>
  <si>
    <t>3.2.1</t>
  </si>
  <si>
    <t>Public works</t>
  </si>
  <si>
    <t>Construction policy and administrative management</t>
  </si>
  <si>
    <t>3.2.2</t>
  </si>
  <si>
    <t>construction regulation</t>
  </si>
  <si>
    <t>3.2.3</t>
  </si>
  <si>
    <t>mechanical services</t>
  </si>
  <si>
    <t>3.3.1</t>
  </si>
  <si>
    <t>agriculture</t>
  </si>
  <si>
    <t>Agricultural policy and administrative management</t>
  </si>
  <si>
    <t>Agricultural development</t>
  </si>
  <si>
    <t>Agricultural land resources</t>
  </si>
  <si>
    <t>3.3.2</t>
  </si>
  <si>
    <t>irrigation</t>
  </si>
  <si>
    <t>Agricultural water resources</t>
  </si>
  <si>
    <t>3.3.3</t>
  </si>
  <si>
    <t>inputs</t>
  </si>
  <si>
    <t>Agricultural inputs</t>
  </si>
  <si>
    <t>3.3.4</t>
  </si>
  <si>
    <t>food crop</t>
  </si>
  <si>
    <t>Food crop production</t>
  </si>
  <si>
    <t>3.3.5</t>
  </si>
  <si>
    <t>industrial crop</t>
  </si>
  <si>
    <t>Industrial crops/export crops</t>
  </si>
  <si>
    <t>3.3.6</t>
  </si>
  <si>
    <t>livestock</t>
  </si>
  <si>
    <t>Livestock</t>
  </si>
  <si>
    <t>Livestock/veterinary services</t>
  </si>
  <si>
    <t>3.3.7</t>
  </si>
  <si>
    <t>agricultural training and extension</t>
  </si>
  <si>
    <t>Agricultural extension</t>
  </si>
  <si>
    <t>Agricultural education/training</t>
  </si>
  <si>
    <t>3.3.8</t>
  </si>
  <si>
    <t>research</t>
  </si>
  <si>
    <t>Agricultural research</t>
  </si>
  <si>
    <t>Agrarian reform</t>
  </si>
  <si>
    <t>Agricultural alternative development</t>
  </si>
  <si>
    <t>3.3.9</t>
  </si>
  <si>
    <t>other services</t>
  </si>
  <si>
    <t>Agricultural services</t>
  </si>
  <si>
    <t>Plant and post-harvest protection and pest control</t>
  </si>
  <si>
    <t>Agricultural financial services</t>
  </si>
  <si>
    <t>Agricultural co-operatives</t>
  </si>
  <si>
    <t>3.4.1</t>
  </si>
  <si>
    <t>Forestry</t>
  </si>
  <si>
    <t>Forestry policy and administrative management</t>
  </si>
  <si>
    <t>3.4.2</t>
  </si>
  <si>
    <t>development and services</t>
  </si>
  <si>
    <t>Forestry development</t>
  </si>
  <si>
    <t>Fuelwood/charcoal</t>
  </si>
  <si>
    <t>Forestry services</t>
  </si>
  <si>
    <t>3.4.3</t>
  </si>
  <si>
    <t>education and training</t>
  </si>
  <si>
    <t>Forestry education/training</t>
  </si>
  <si>
    <t>3.4.4</t>
  </si>
  <si>
    <t>Forestry research</t>
  </si>
  <si>
    <t>3.5.1</t>
  </si>
  <si>
    <t>Fishing and hunting</t>
  </si>
  <si>
    <t>Fishing policy and administrative management</t>
  </si>
  <si>
    <t>3..5.2</t>
  </si>
  <si>
    <t>Fishery development</t>
  </si>
  <si>
    <t>Fishery services</t>
  </si>
  <si>
    <t>3.5.3</t>
  </si>
  <si>
    <t>Fishery education/training</t>
  </si>
  <si>
    <t>3.5.4</t>
  </si>
  <si>
    <t>Fishery research</t>
  </si>
  <si>
    <t>3.6.1</t>
  </si>
  <si>
    <t>Energy</t>
  </si>
  <si>
    <t>Energy policy and administrative management</t>
  </si>
  <si>
    <t>Energy research</t>
  </si>
  <si>
    <t>3.6.2</t>
  </si>
  <si>
    <t>Energy education/training</t>
  </si>
  <si>
    <t>3.6.3</t>
  </si>
  <si>
    <t xml:space="preserve">energy regulation </t>
  </si>
  <si>
    <t>3.6.4</t>
  </si>
  <si>
    <t>electricity transmission</t>
  </si>
  <si>
    <t>Electrical transmission/ distribution</t>
  </si>
  <si>
    <t>3.6.5</t>
  </si>
  <si>
    <t>power generation</t>
  </si>
  <si>
    <t xml:space="preserve">Power generation/non-renewable sources </t>
  </si>
  <si>
    <t xml:space="preserve">Power generation/renewable sources </t>
  </si>
  <si>
    <t>Oil-fired power plants</t>
  </si>
  <si>
    <t>Gas-fired power plants</t>
  </si>
  <si>
    <t>Coal-fired power plants</t>
  </si>
  <si>
    <t>Nuclear power plants</t>
  </si>
  <si>
    <t>Hydro-electric power plants</t>
  </si>
  <si>
    <t>Geothermal energy</t>
  </si>
  <si>
    <t>Solar energy</t>
  </si>
  <si>
    <t>Wind power</t>
  </si>
  <si>
    <t>Ocean power</t>
  </si>
  <si>
    <t>Biomass</t>
  </si>
  <si>
    <t>3.6.6</t>
  </si>
  <si>
    <t xml:space="preserve">gas </t>
  </si>
  <si>
    <t>Gas distribution</t>
  </si>
  <si>
    <t>3.7.1</t>
  </si>
  <si>
    <t>Mining and mineral development</t>
  </si>
  <si>
    <t>Mineral/mining policy and administrative management</t>
  </si>
  <si>
    <t>3.7.2</t>
  </si>
  <si>
    <t>prospection and exploration</t>
  </si>
  <si>
    <t>Mineral prospection and exploration</t>
  </si>
  <si>
    <t>3.7.3</t>
  </si>
  <si>
    <t>coal and other solid mineral fuels</t>
  </si>
  <si>
    <t>Coal</t>
  </si>
  <si>
    <t>3.7.4</t>
  </si>
  <si>
    <t>petroleum and gas</t>
  </si>
  <si>
    <t>Oil and gas</t>
  </si>
  <si>
    <t>nuclear</t>
  </si>
  <si>
    <t>3.7.6</t>
  </si>
  <si>
    <t>other fuel</t>
  </si>
  <si>
    <t>3.7.7</t>
  </si>
  <si>
    <t>non fuel minerals</t>
  </si>
  <si>
    <t>Ferrous metals</t>
  </si>
  <si>
    <t>Nonferrous metals</t>
  </si>
  <si>
    <t>Precious metals/materials</t>
  </si>
  <si>
    <t>Industrial minerals</t>
  </si>
  <si>
    <t>Fertilizer minerals</t>
  </si>
  <si>
    <t>Offshore minerals</t>
  </si>
  <si>
    <t>3.8.1</t>
  </si>
  <si>
    <t>transport</t>
  </si>
  <si>
    <t>Transport policy and administrative management</t>
  </si>
  <si>
    <t>3.8.2</t>
  </si>
  <si>
    <t>transport regulation</t>
  </si>
  <si>
    <t>3.8.3</t>
  </si>
  <si>
    <t>Road transport</t>
  </si>
  <si>
    <t>3.8.4</t>
  </si>
  <si>
    <t>feeder road maintenance</t>
  </si>
  <si>
    <t>3.8.5</t>
  </si>
  <si>
    <t>national road construction</t>
  </si>
  <si>
    <t>3.8.6</t>
  </si>
  <si>
    <t>national road maintenance</t>
  </si>
  <si>
    <t>3.8.7</t>
  </si>
  <si>
    <t>rail</t>
  </si>
  <si>
    <t>Rail transport</t>
  </si>
  <si>
    <t>3.8.8</t>
  </si>
  <si>
    <t>water</t>
  </si>
  <si>
    <t>Water transport</t>
  </si>
  <si>
    <t>3.8.9</t>
  </si>
  <si>
    <t>air</t>
  </si>
  <si>
    <t>Air transport</t>
  </si>
  <si>
    <t>3.8.10</t>
  </si>
  <si>
    <t>pipeline</t>
  </si>
  <si>
    <t>3.8.11</t>
  </si>
  <si>
    <t>storage and distribution</t>
  </si>
  <si>
    <t>Storage</t>
  </si>
  <si>
    <t>3.8.12</t>
  </si>
  <si>
    <t>public transport services</t>
  </si>
  <si>
    <t>3.8.13</t>
  </si>
  <si>
    <t>meteorological services</t>
  </si>
  <si>
    <t>3.8.14</t>
  </si>
  <si>
    <t>Education and training in transport and storage</t>
  </si>
  <si>
    <t>3.9.1</t>
  </si>
  <si>
    <t>Industry</t>
  </si>
  <si>
    <t>Industrial policy and administrative management</t>
  </si>
  <si>
    <t>3.9.2</t>
  </si>
  <si>
    <t>Industrial development</t>
  </si>
  <si>
    <t>Small and medium-sized enterprises (SME) development</t>
  </si>
  <si>
    <t>3.9.3</t>
  </si>
  <si>
    <t>industrial research</t>
  </si>
  <si>
    <t>Technological research and development</t>
  </si>
  <si>
    <t>3.9.4</t>
  </si>
  <si>
    <t>(investment in industry)</t>
  </si>
  <si>
    <t>Cottage industries and handicraft</t>
  </si>
  <si>
    <t>Agro-industries</t>
  </si>
  <si>
    <t>Forest industries</t>
  </si>
  <si>
    <t>Textiles, leather and substitutes</t>
  </si>
  <si>
    <t xml:space="preserve">Chemicals </t>
  </si>
  <si>
    <t>Fertilizer plants</t>
  </si>
  <si>
    <t>Cement/lime/plaster</t>
  </si>
  <si>
    <t>Energy manufacturing</t>
  </si>
  <si>
    <t>Pharmaceutical production</t>
  </si>
  <si>
    <t>Basic metal industries</t>
  </si>
  <si>
    <t>Non-ferrous metal industries</t>
  </si>
  <si>
    <t>Engineering</t>
  </si>
  <si>
    <t>Transport equipment industry</t>
  </si>
  <si>
    <t>3.10.1</t>
  </si>
  <si>
    <t>Communication</t>
  </si>
  <si>
    <t>Communications policy and administrative management</t>
  </si>
  <si>
    <t>3.10.2</t>
  </si>
  <si>
    <t>ICT infrastructure</t>
  </si>
  <si>
    <t>Information and communication technology (ICT)</t>
  </si>
  <si>
    <t>3.10.3</t>
  </si>
  <si>
    <t>telecoms and postal services</t>
  </si>
  <si>
    <t>Telecommunications</t>
  </si>
  <si>
    <t>3.10.4</t>
  </si>
  <si>
    <t>information services</t>
  </si>
  <si>
    <t>3.11.1</t>
  </si>
  <si>
    <t>Tourism</t>
  </si>
  <si>
    <t>Tourism policy and administrative management</t>
  </si>
  <si>
    <t>3.11.2</t>
  </si>
  <si>
    <t>services</t>
  </si>
  <si>
    <t>3.12.1</t>
  </si>
  <si>
    <t>Microfinance and financial services</t>
  </si>
  <si>
    <t>Formal sector financial intermediaries</t>
  </si>
  <si>
    <t>Informal/semi-formal financial intermediaries</t>
  </si>
  <si>
    <t>Education/training in banking and financial services</t>
  </si>
  <si>
    <t>4.1.1</t>
  </si>
  <si>
    <t>Water, natural Resource Management and Environment</t>
  </si>
  <si>
    <t>Water supply and sanitation</t>
  </si>
  <si>
    <t>4.1.2</t>
  </si>
  <si>
    <t>education/training</t>
  </si>
  <si>
    <t>4.1.3</t>
  </si>
  <si>
    <t>rural water supply</t>
  </si>
  <si>
    <t>Basic drinking water supply and basic sanitation</t>
  </si>
  <si>
    <t>4.1.4</t>
  </si>
  <si>
    <t>urban water supply</t>
  </si>
  <si>
    <t>Water supply and sanitation - large systems</t>
  </si>
  <si>
    <t>4.1.5</t>
  </si>
  <si>
    <t>rural sanitation</t>
  </si>
  <si>
    <t>4.1.6</t>
  </si>
  <si>
    <t>urban sanitation</t>
  </si>
  <si>
    <t>4.1.7</t>
  </si>
  <si>
    <t>sewage and waste management</t>
  </si>
  <si>
    <t>4.2.1</t>
  </si>
  <si>
    <t>Environment</t>
  </si>
  <si>
    <t>Environmental policy and administrative management</t>
  </si>
  <si>
    <t>4.2.2</t>
  </si>
  <si>
    <t>research/ education and training</t>
  </si>
  <si>
    <t>Environmental research</t>
  </si>
  <si>
    <t>Environmental education/ training</t>
  </si>
  <si>
    <t>4.2.3</t>
  </si>
  <si>
    <t>natural resource management</t>
  </si>
  <si>
    <t>Biosphere protection</t>
  </si>
  <si>
    <t>4.2.4</t>
  </si>
  <si>
    <t>water resources management</t>
  </si>
  <si>
    <t>Flood prevention/control</t>
  </si>
  <si>
    <t>4.2.5</t>
  </si>
  <si>
    <t>wildlife protection, parks and site preservation</t>
  </si>
  <si>
    <t>Bio-diversity</t>
  </si>
  <si>
    <t>Site preservation</t>
  </si>
  <si>
    <t>5.1.1</t>
  </si>
  <si>
    <t>Social Affairs</t>
  </si>
  <si>
    <t>Health</t>
  </si>
  <si>
    <t>Health policy and administrative management</t>
  </si>
  <si>
    <t>Medical education/training</t>
  </si>
  <si>
    <t>Medical research</t>
  </si>
  <si>
    <t>Medical services</t>
  </si>
  <si>
    <t>Basic health care</t>
  </si>
  <si>
    <t>Basic health infrastructure</t>
  </si>
  <si>
    <t>Basic nutrition</t>
  </si>
  <si>
    <t>Infectious disease control</t>
  </si>
  <si>
    <t>Health education</t>
  </si>
  <si>
    <t>Malaria control</t>
  </si>
  <si>
    <t>Tuberculosis control</t>
  </si>
  <si>
    <t>Health personnel development</t>
  </si>
  <si>
    <t>Population policy and administrative management</t>
  </si>
  <si>
    <t>Reproductive health care</t>
  </si>
  <si>
    <t>Family planning</t>
  </si>
  <si>
    <t>STD control including HIV/AIDS</t>
  </si>
  <si>
    <t>Personnel development for population and reproductive health</t>
  </si>
  <si>
    <t>Social mitigation of HIV/AIDS</t>
  </si>
  <si>
    <t>5.2.1</t>
  </si>
  <si>
    <t>Recreation, Culture and Religion</t>
  </si>
  <si>
    <t>recreation and sport</t>
  </si>
  <si>
    <t>Culture and recreation</t>
  </si>
  <si>
    <t>5.2.2</t>
  </si>
  <si>
    <t>culture</t>
  </si>
  <si>
    <t>5.2.3</t>
  </si>
  <si>
    <t>broadcasting and publishing</t>
  </si>
  <si>
    <t>Radio/television/print media</t>
  </si>
  <si>
    <t>5.2.4</t>
  </si>
  <si>
    <t>religion</t>
  </si>
  <si>
    <t>5.3.1</t>
  </si>
  <si>
    <t>Education</t>
  </si>
  <si>
    <t>administration, policy and planning</t>
  </si>
  <si>
    <t>Education policy and administrative management</t>
  </si>
  <si>
    <t>5.3.2</t>
  </si>
  <si>
    <t>Educational research</t>
  </si>
  <si>
    <t>pre-primary</t>
  </si>
  <si>
    <t>Early childhood education</t>
  </si>
  <si>
    <t>5.3.3</t>
  </si>
  <si>
    <t>primary</t>
  </si>
  <si>
    <t>Primary education</t>
  </si>
  <si>
    <t>5.3.4</t>
  </si>
  <si>
    <t>lower secondary</t>
  </si>
  <si>
    <t>Secondary education</t>
  </si>
  <si>
    <t>5.3.5</t>
  </si>
  <si>
    <t>upper secondary</t>
  </si>
  <si>
    <t>5.3.6</t>
  </si>
  <si>
    <t xml:space="preserve">post secondary non tertiary </t>
  </si>
  <si>
    <t xml:space="preserve">Basic life skills for youth and adults </t>
  </si>
  <si>
    <t>5.3.7</t>
  </si>
  <si>
    <t>tertiary</t>
  </si>
  <si>
    <t>Higher education</t>
  </si>
  <si>
    <t>5.3.8</t>
  </si>
  <si>
    <t>vocational training</t>
  </si>
  <si>
    <t>Vocational training</t>
  </si>
  <si>
    <t>5.3.9</t>
  </si>
  <si>
    <t>Advanced technical and managerial training</t>
  </si>
  <si>
    <t>5.3.10</t>
  </si>
  <si>
    <t>basic adult education</t>
  </si>
  <si>
    <t>5.3.11</t>
  </si>
  <si>
    <t>teacher training</t>
  </si>
  <si>
    <t>Teacher training</t>
  </si>
  <si>
    <t>5.3.12</t>
  </si>
  <si>
    <t>subsidiary services</t>
  </si>
  <si>
    <t>Education facilities and training</t>
  </si>
  <si>
    <t>5.4.1</t>
  </si>
  <si>
    <t>Social Protection, Land, Housing and Community Amenities</t>
  </si>
  <si>
    <t>Social/ welfare services</t>
  </si>
  <si>
    <t>5.4.2</t>
  </si>
  <si>
    <t>social security (excl pensions)</t>
  </si>
  <si>
    <t>5.4.3</t>
  </si>
  <si>
    <t>general pensions</t>
  </si>
  <si>
    <t>5.4.4</t>
  </si>
  <si>
    <t>civil service and military pensions</t>
  </si>
  <si>
    <t>5.4.5</t>
  </si>
  <si>
    <t>Women’s equality organisations and institutions</t>
  </si>
  <si>
    <t>5.4.6</t>
  </si>
  <si>
    <t>land policy and management</t>
  </si>
  <si>
    <t>Urban development and management</t>
  </si>
  <si>
    <t>Rural development</t>
  </si>
  <si>
    <t>5.4.7</t>
  </si>
  <si>
    <t>rural development</t>
  </si>
  <si>
    <t>5.4.8</t>
  </si>
  <si>
    <t>urban development</t>
  </si>
  <si>
    <t>5.4.9</t>
  </si>
  <si>
    <t>housing and community amenities</t>
  </si>
  <si>
    <t>Housing policy and administrative management</t>
  </si>
  <si>
    <t>Low-cost housing</t>
  </si>
  <si>
    <t>5.4.10</t>
  </si>
  <si>
    <t>emergency relief</t>
  </si>
  <si>
    <t xml:space="preserve">Material relief assistance and services </t>
  </si>
  <si>
    <t>Emergency food aid</t>
  </si>
  <si>
    <t xml:space="preserve">Relief co-ordination; protection and support services </t>
  </si>
  <si>
    <t>5.4.11</t>
  </si>
  <si>
    <t>disaster prevention and preparedness</t>
  </si>
  <si>
    <t>Reconstruction relief and rehabilitation</t>
  </si>
  <si>
    <t>Disaster prevention and preparedness</t>
  </si>
  <si>
    <t>5.4.12</t>
  </si>
  <si>
    <t>support to refugees and internally displaced persons</t>
  </si>
  <si>
    <t>6.1.1</t>
  </si>
  <si>
    <t>Development Partner Affairs</t>
  </si>
  <si>
    <t>Development Partner affairs</t>
  </si>
  <si>
    <t>policy planning and administration</t>
  </si>
  <si>
    <t>Administrative costs</t>
  </si>
  <si>
    <t>6.1.2</t>
  </si>
  <si>
    <t>technical staff services</t>
  </si>
  <si>
    <t>Not classifiable</t>
  </si>
  <si>
    <t>Import support (capital goods)</t>
  </si>
  <si>
    <t>external (not spent in country)</t>
  </si>
  <si>
    <t>Import support (commodities)</t>
  </si>
  <si>
    <t>Refugees in donor countries</t>
  </si>
  <si>
    <t>Promotion of development awareness</t>
  </si>
  <si>
    <t>General budget support</t>
  </si>
  <si>
    <t>non sectoral</t>
  </si>
  <si>
    <t xml:space="preserve">Multisector aid for basic social services </t>
  </si>
  <si>
    <t>Multisector aid</t>
  </si>
  <si>
    <t>Sectors not specified</t>
  </si>
  <si>
    <t>Non-agricultural alternative development</t>
  </si>
  <si>
    <t>Multisector education/training</t>
  </si>
  <si>
    <t>Research/scientific institutions</t>
  </si>
  <si>
    <t>Food aid/food security programmes</t>
  </si>
  <si>
    <t>Category of Government</t>
  </si>
  <si>
    <t>Sector</t>
  </si>
  <si>
    <t>Function</t>
  </si>
  <si>
    <t>Executive</t>
  </si>
  <si>
    <t>Legislative</t>
  </si>
  <si>
    <t>Accountability</t>
  </si>
  <si>
    <t>External Affairs</t>
  </si>
  <si>
    <t xml:space="preserve">foreign affairs </t>
  </si>
  <si>
    <t>General Personnel Services</t>
  </si>
  <si>
    <t>Other General Services</t>
  </si>
  <si>
    <t>central procurement</t>
  </si>
  <si>
    <t>Local Government Administration</t>
  </si>
  <si>
    <t>Ombudsman</t>
  </si>
  <si>
    <t>peace building</t>
  </si>
  <si>
    <t>demobilisation</t>
  </si>
  <si>
    <t>general economic affairs</t>
  </si>
  <si>
    <t>Public Works</t>
  </si>
  <si>
    <t>Agriculture</t>
  </si>
  <si>
    <t>Fishing and Hunting</t>
  </si>
  <si>
    <t>energy regulation</t>
  </si>
  <si>
    <t>Mining and Mineral Development</t>
  </si>
  <si>
    <t>Transport</t>
  </si>
  <si>
    <t>feeder road construction</t>
  </si>
  <si>
    <t>ICT Infrastructure</t>
  </si>
  <si>
    <t>Water, Natural Resource Management and Environment</t>
  </si>
  <si>
    <t>Water supply and Sanitation</t>
  </si>
  <si>
    <t>Social Protection, Land Housing and Community Amenities</t>
  </si>
  <si>
    <t>rural devt</t>
  </si>
  <si>
    <t>urban devt</t>
  </si>
  <si>
    <t>Technical staff services</t>
  </si>
  <si>
    <t>External to general government sector</t>
  </si>
  <si>
    <t>General Budget Support</t>
  </si>
  <si>
    <t>External to government sector</t>
  </si>
  <si>
    <t>General Budget Support and Aid support external to General Government Sector</t>
  </si>
  <si>
    <t>REVISED COMMON CODE</t>
  </si>
  <si>
    <t>3.6.7</t>
  </si>
  <si>
    <t>EDUCATION</t>
  </si>
  <si>
    <t>Education, level unspecified</t>
  </si>
  <si>
    <t>Basic education</t>
  </si>
  <si>
    <t>Post-secondary education</t>
  </si>
  <si>
    <t>HEALTH</t>
  </si>
  <si>
    <t>Health, general</t>
  </si>
  <si>
    <t>Basic health</t>
  </si>
  <si>
    <t>POPULATION POLICIES/PROGRAMMES AND REPRODUCTIVE HEALTH</t>
  </si>
  <si>
    <t>WATER AND SANITATION</t>
  </si>
  <si>
    <t>Water sector policy and administrative management</t>
  </si>
  <si>
    <t>Water resources conservation (including data collection)</t>
  </si>
  <si>
    <t xml:space="preserve">Water supply - large systems </t>
  </si>
  <si>
    <t>Sanitation - large systems</t>
  </si>
  <si>
    <t>Basic drinking water supply</t>
  </si>
  <si>
    <t>Basic sanitation</t>
  </si>
  <si>
    <t>River basins’ development</t>
  </si>
  <si>
    <t>Waste management / disposal</t>
  </si>
  <si>
    <t>Education and training in water supply and sanitation</t>
  </si>
  <si>
    <t>GOVERNMENT AND CIVIL SOCIETY</t>
  </si>
  <si>
    <t>Government and civil society, general</t>
  </si>
  <si>
    <t>Public sector policy and administrative management</t>
  </si>
  <si>
    <t>Public finance management</t>
  </si>
  <si>
    <t>Decentralisation and support to subnational government</t>
  </si>
  <si>
    <t xml:space="preserve">Anti-corruption organisations and institutions </t>
  </si>
  <si>
    <t>Democratic participation and civil society</t>
  </si>
  <si>
    <t>Legislatures and political parties</t>
  </si>
  <si>
    <t>Media and free flow of information</t>
  </si>
  <si>
    <t>Conflict prevention and resolution, peace and security</t>
  </si>
  <si>
    <t>Participation in international peacekeeping operations</t>
  </si>
  <si>
    <t>Removal of land mines and explosive remnants of war</t>
  </si>
  <si>
    <t>OTHER SOCIAL INFRASTRUCTURE AND SERVICES</t>
  </si>
  <si>
    <t>TRANSPORT AND STORAGE</t>
  </si>
  <si>
    <t>COMMUNICATION</t>
  </si>
  <si>
    <t>ENERGY GENERATION AND SUPPLY</t>
  </si>
  <si>
    <t>BANKING AND FINANCIAL SERVICES</t>
  </si>
  <si>
    <t>BUSINESS AND OTHER SERVICES</t>
  </si>
  <si>
    <t>AGRICULTURE</t>
  </si>
  <si>
    <t>FORESTRY</t>
  </si>
  <si>
    <t>FISHING</t>
  </si>
  <si>
    <t>INDUSTRY</t>
  </si>
  <si>
    <t>MINERAL RESOURCES AND MINING</t>
  </si>
  <si>
    <t>CONSTRUCTION</t>
  </si>
  <si>
    <t>TRADE POLICY AND REGULATIONS AND TRADE-RELATED ADJUSTMENT</t>
  </si>
  <si>
    <t>TOURISM</t>
  </si>
  <si>
    <t>MULTISECTOR/CROSS-CUTTING</t>
  </si>
  <si>
    <t>General environmental protection</t>
  </si>
  <si>
    <t>Other multisector</t>
  </si>
  <si>
    <t>COMMODITY AID AND GENERAL PROGRAMME ASSISTANCE</t>
  </si>
  <si>
    <t>Developmental food aid/Food security assistance</t>
  </si>
  <si>
    <t>Other commodity assistance</t>
  </si>
  <si>
    <t>ACTION RELATING TO DEBT</t>
  </si>
  <si>
    <t xml:space="preserve">HUMANITARIAN AID </t>
  </si>
  <si>
    <t>Emergency Response</t>
  </si>
  <si>
    <t>ADMINISTRATIVE COSTS OF DONORS</t>
  </si>
  <si>
    <t>REFUGEES IN DONOR COUNTRIES</t>
  </si>
  <si>
    <t>rural water supply and sanitation</t>
  </si>
  <si>
    <t>urban water supply and sanitation</t>
  </si>
  <si>
    <t>4.1.8</t>
  </si>
  <si>
    <t>4.1.9</t>
  </si>
  <si>
    <t>official development assistance</t>
  </si>
  <si>
    <t>debt and aid management</t>
  </si>
  <si>
    <t xml:space="preserve">multisectoral </t>
  </si>
  <si>
    <t>aid in kind</t>
  </si>
  <si>
    <t>Description</t>
  </si>
  <si>
    <t>CRS Purpose Code</t>
  </si>
  <si>
    <t xml:space="preserve">DAC SECTOR  CODE </t>
  </si>
  <si>
    <t>Comment</t>
  </si>
  <si>
    <t>Trial CC code</t>
  </si>
  <si>
    <t>TOTALS</t>
  </si>
  <si>
    <t xml:space="preserve">not developmental </t>
  </si>
  <si>
    <t>advanced technical and managerial training</t>
  </si>
  <si>
    <t>social services (incl youth development and women+ children)</t>
  </si>
  <si>
    <t>3.5.2</t>
  </si>
  <si>
    <t>5.3.13</t>
  </si>
  <si>
    <t>7.1.1</t>
  </si>
  <si>
    <t>7.2.1</t>
  </si>
  <si>
    <t>Communications</t>
  </si>
  <si>
    <t>MAPPING FROM CRS PURPOSE CODES TO COMMON CODE FOR FUNCTIONS OF GOVERNMENT</t>
  </si>
  <si>
    <t>UNALLOCATED /  UNSPECIFIED</t>
  </si>
  <si>
    <t>Value of ODA Commitments in 2010 (current $m)</t>
  </si>
  <si>
    <t>Number of CRS codes</t>
  </si>
  <si>
    <t>Non-developmental activities</t>
  </si>
  <si>
    <t xml:space="preserve">Proportion of no. of commitments reported to CRS in 2010 </t>
  </si>
  <si>
    <t>Proportion of no. of commitments reported to CRS in 2010</t>
  </si>
  <si>
    <t>Value of ODA Commitments in 2010 (current $m and %)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</si>
</sst>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6"/>
      <color indexed="9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2"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45" fillId="33" borderId="10" xfId="0" applyFont="1" applyFill="1" applyBorder="1" applyAlignment="1">
      <alignment wrapText="1"/>
    </xf>
    <xf numFmtId="0" fontId="43" fillId="5" borderId="10" xfId="0" applyFont="1" applyFill="1" applyBorder="1" applyAlignment="1">
      <alignment vertical="center" wrapText="1"/>
    </xf>
    <xf numFmtId="0" fontId="43" fillId="10" borderId="10" xfId="0" applyFont="1" applyFill="1" applyBorder="1" applyAlignment="1">
      <alignment vertical="center" wrapText="1"/>
    </xf>
    <xf numFmtId="0" fontId="43" fillId="34" borderId="11" xfId="0" applyFont="1" applyFill="1" applyBorder="1" applyAlignment="1">
      <alignment vertical="center" wrapText="1"/>
    </xf>
    <xf numFmtId="0" fontId="46" fillId="13" borderId="10" xfId="0" applyFont="1" applyFill="1" applyBorder="1" applyAlignment="1">
      <alignment horizontal="left" vertical="top"/>
    </xf>
    <xf numFmtId="0" fontId="6" fillId="13" borderId="10" xfId="0" applyFont="1" applyFill="1" applyBorder="1" applyAlignment="1">
      <alignment horizontal="left" vertical="top" wrapText="1"/>
    </xf>
    <xf numFmtId="0" fontId="46" fillId="32" borderId="10" xfId="0" applyFont="1" applyFill="1" applyBorder="1" applyAlignment="1">
      <alignment horizontal="left" vertical="top"/>
    </xf>
    <xf numFmtId="0" fontId="46" fillId="0" borderId="10" xfId="0" applyFont="1" applyFill="1" applyBorder="1" applyAlignment="1">
      <alignment horizontal="left" vertical="top"/>
    </xf>
    <xf numFmtId="0" fontId="46" fillId="35" borderId="10" xfId="0" applyFont="1" applyFill="1" applyBorder="1" applyAlignment="1">
      <alignment horizontal="left" vertical="top"/>
    </xf>
    <xf numFmtId="0" fontId="6" fillId="32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6" fillId="32" borderId="10" xfId="0" applyFont="1" applyFill="1" applyBorder="1" applyAlignment="1">
      <alignment horizontal="center" vertical="top"/>
    </xf>
    <xf numFmtId="0" fontId="6" fillId="13" borderId="10" xfId="0" applyFont="1" applyFill="1" applyBorder="1" applyAlignment="1">
      <alignment horizontal="left" vertical="top"/>
    </xf>
    <xf numFmtId="0" fontId="6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top" wrapText="1"/>
    </xf>
    <xf numFmtId="0" fontId="46" fillId="32" borderId="10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top"/>
    </xf>
    <xf numFmtId="0" fontId="6" fillId="13" borderId="10" xfId="0" applyFont="1" applyFill="1" applyBorder="1" applyAlignment="1">
      <alignment horizontal="center" vertical="top"/>
    </xf>
    <xf numFmtId="0" fontId="6" fillId="13" borderId="10" xfId="0" applyFont="1" applyFill="1" applyBorder="1" applyAlignment="1">
      <alignment horizontal="center" vertical="top" wrapText="1"/>
    </xf>
    <xf numFmtId="0" fontId="46" fillId="35" borderId="10" xfId="0" applyFont="1" applyFill="1" applyBorder="1" applyAlignment="1">
      <alignment horizontal="left" vertical="top" wrapText="1"/>
    </xf>
    <xf numFmtId="0" fontId="46" fillId="32" borderId="10" xfId="0" applyFont="1" applyFill="1" applyBorder="1" applyAlignment="1">
      <alignment horizontal="center" vertical="top" wrapText="1"/>
    </xf>
    <xf numFmtId="0" fontId="46" fillId="32" borderId="10" xfId="0" applyFont="1" applyFill="1" applyBorder="1" applyAlignment="1">
      <alignment horizontal="left" vertical="top" wrapText="1"/>
    </xf>
    <xf numFmtId="0" fontId="46" fillId="13" borderId="10" xfId="0" applyFont="1" applyFill="1" applyBorder="1" applyAlignment="1">
      <alignment horizontal="center" vertical="top"/>
    </xf>
    <xf numFmtId="0" fontId="47" fillId="36" borderId="10" xfId="0" applyFont="1" applyFill="1" applyBorder="1" applyAlignment="1">
      <alignment horizontal="center" vertical="top" wrapText="1"/>
    </xf>
    <xf numFmtId="0" fontId="47" fillId="36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NumberFormat="1" applyFont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0" xfId="0" applyAlignment="1">
      <alignment/>
    </xf>
    <xf numFmtId="49" fontId="46" fillId="35" borderId="12" xfId="0" applyNumberFormat="1" applyFont="1" applyFill="1" applyBorder="1" applyAlignment="1">
      <alignment horizontal="center" vertical="center" wrapText="1"/>
    </xf>
    <xf numFmtId="49" fontId="46" fillId="35" borderId="13" xfId="0" applyNumberFormat="1" applyFont="1" applyFill="1" applyBorder="1" applyAlignment="1">
      <alignment horizontal="center" vertical="center" wrapText="1"/>
    </xf>
    <xf numFmtId="49" fontId="46" fillId="35" borderId="12" xfId="0" applyNumberFormat="1" applyFont="1" applyFill="1" applyBorder="1" applyAlignment="1">
      <alignment horizontal="left" vertical="center" wrapText="1"/>
    </xf>
    <xf numFmtId="49" fontId="46" fillId="35" borderId="13" xfId="0" applyNumberFormat="1" applyFont="1" applyFill="1" applyBorder="1" applyAlignment="1">
      <alignment horizontal="left" vertical="center" wrapText="1"/>
    </xf>
    <xf numFmtId="0" fontId="46" fillId="22" borderId="10" xfId="0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top" wrapText="1"/>
    </xf>
    <xf numFmtId="1" fontId="0" fillId="0" borderId="10" xfId="0" applyNumberFormat="1" applyFill="1" applyBorder="1" applyAlignment="1" quotePrefix="1">
      <alignment horizontal="center" vertical="top" wrapText="1"/>
    </xf>
    <xf numFmtId="0" fontId="45" fillId="33" borderId="10" xfId="0" applyFont="1" applyFill="1" applyBorder="1" applyAlignment="1">
      <alignment vertical="top" wrapText="1"/>
    </xf>
    <xf numFmtId="3" fontId="47" fillId="36" borderId="10" xfId="0" applyNumberFormat="1" applyFont="1" applyFill="1" applyBorder="1" applyAlignment="1">
      <alignment horizontal="right" vertical="top" wrapText="1"/>
    </xf>
    <xf numFmtId="3" fontId="6" fillId="32" borderId="10" xfId="0" applyNumberFormat="1" applyFont="1" applyFill="1" applyBorder="1" applyAlignment="1">
      <alignment horizontal="right" vertical="top" wrapText="1"/>
    </xf>
    <xf numFmtId="3" fontId="6" fillId="13" borderId="10" xfId="0" applyNumberFormat="1" applyFont="1" applyFill="1" applyBorder="1" applyAlignment="1">
      <alignment horizontal="right" vertical="top" wrapText="1"/>
    </xf>
    <xf numFmtId="3" fontId="46" fillId="32" borderId="10" xfId="0" applyNumberFormat="1" applyFont="1" applyFill="1" applyBorder="1" applyAlignment="1">
      <alignment horizontal="right" vertical="top"/>
    </xf>
    <xf numFmtId="3" fontId="46" fillId="35" borderId="12" xfId="0" applyNumberFormat="1" applyFont="1" applyFill="1" applyBorder="1" applyAlignment="1">
      <alignment horizontal="right" vertical="center" wrapText="1"/>
    </xf>
    <xf numFmtId="3" fontId="46" fillId="35" borderId="13" xfId="0" applyNumberFormat="1" applyFont="1" applyFill="1" applyBorder="1" applyAlignment="1">
      <alignment horizontal="right" vertical="center" wrapText="1"/>
    </xf>
    <xf numFmtId="3" fontId="46" fillId="13" borderId="10" xfId="0" applyNumberFormat="1" applyFont="1" applyFill="1" applyBorder="1" applyAlignment="1">
      <alignment horizontal="right" vertical="top"/>
    </xf>
    <xf numFmtId="3" fontId="46" fillId="0" borderId="10" xfId="0" applyNumberFormat="1" applyFont="1" applyFill="1" applyBorder="1" applyAlignment="1">
      <alignment horizontal="right" vertical="top"/>
    </xf>
    <xf numFmtId="3" fontId="6" fillId="32" borderId="10" xfId="0" applyNumberFormat="1" applyFont="1" applyFill="1" applyBorder="1" applyAlignment="1">
      <alignment horizontal="right" vertical="top"/>
    </xf>
    <xf numFmtId="3" fontId="46" fillId="32" borderId="10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3" fontId="6" fillId="13" borderId="10" xfId="0" applyNumberFormat="1" applyFont="1" applyFill="1" applyBorder="1" applyAlignment="1">
      <alignment horizontal="right" vertical="top"/>
    </xf>
    <xf numFmtId="1" fontId="49" fillId="0" borderId="10" xfId="0" applyNumberFormat="1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vertical="center"/>
    </xf>
    <xf numFmtId="0" fontId="50" fillId="0" borderId="0" xfId="0" applyFont="1" applyFill="1" applyAlignment="1">
      <alignment vertical="top"/>
    </xf>
    <xf numFmtId="1" fontId="50" fillId="0" borderId="10" xfId="0" applyNumberFormat="1" applyFont="1" applyFill="1" applyBorder="1" applyAlignment="1">
      <alignment horizontal="center" vertical="center"/>
    </xf>
    <xf numFmtId="0" fontId="50" fillId="0" borderId="0" xfId="0" applyNumberFormat="1" applyFont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top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top"/>
    </xf>
    <xf numFmtId="0" fontId="50" fillId="0" borderId="0" xfId="0" applyFont="1" applyFill="1" applyAlignment="1">
      <alignment horizontal="left" vertical="top"/>
    </xf>
    <xf numFmtId="0" fontId="50" fillId="0" borderId="0" xfId="0" applyFont="1" applyFill="1" applyAlignment="1">
      <alignment horizontal="left" vertical="top" wrapText="1"/>
    </xf>
    <xf numFmtId="0" fontId="50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0" xfId="0" applyFont="1" applyFill="1" applyAlignment="1">
      <alignment horizontal="left" vertical="top" wrapText="1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justify" vertical="top" wrapText="1"/>
    </xf>
    <xf numFmtId="0" fontId="46" fillId="0" borderId="0" xfId="0" applyFont="1" applyAlignment="1">
      <alignment vertical="top"/>
    </xf>
    <xf numFmtId="0" fontId="46" fillId="0" borderId="0" xfId="0" applyFont="1" applyFill="1" applyAlignment="1">
      <alignment vertical="top"/>
    </xf>
    <xf numFmtId="0" fontId="46" fillId="0" borderId="10" xfId="0" applyFont="1" applyFill="1" applyBorder="1" applyAlignment="1">
      <alignment vertical="top"/>
    </xf>
    <xf numFmtId="0" fontId="46" fillId="0" borderId="10" xfId="0" applyFont="1" applyBorder="1" applyAlignment="1">
      <alignment vertical="top"/>
    </xf>
    <xf numFmtId="0" fontId="46" fillId="0" borderId="10" xfId="0" applyFont="1" applyFill="1" applyBorder="1" applyAlignment="1">
      <alignment vertical="top" wrapText="1"/>
    </xf>
    <xf numFmtId="0" fontId="48" fillId="37" borderId="10" xfId="0" applyFont="1" applyFill="1" applyBorder="1" applyAlignment="1">
      <alignment vertical="top"/>
    </xf>
    <xf numFmtId="0" fontId="43" fillId="34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vertical="center"/>
    </xf>
    <xf numFmtId="0" fontId="43" fillId="5" borderId="10" xfId="0" applyFont="1" applyFill="1" applyBorder="1" applyAlignment="1">
      <alignment vertical="top"/>
    </xf>
    <xf numFmtId="0" fontId="43" fillId="5" borderId="12" xfId="0" applyFont="1" applyFill="1" applyBorder="1" applyAlignment="1">
      <alignment vertical="top"/>
    </xf>
    <xf numFmtId="0" fontId="43" fillId="5" borderId="13" xfId="0" applyFont="1" applyFill="1" applyBorder="1" applyAlignment="1">
      <alignment vertical="top"/>
    </xf>
    <xf numFmtId="0" fontId="43" fillId="34" borderId="13" xfId="0" applyFont="1" applyFill="1" applyBorder="1" applyAlignment="1">
      <alignment vertical="top"/>
    </xf>
    <xf numFmtId="0" fontId="43" fillId="5" borderId="11" xfId="0" applyFont="1" applyFill="1" applyBorder="1" applyAlignment="1">
      <alignment vertical="top"/>
    </xf>
    <xf numFmtId="0" fontId="43" fillId="13" borderId="14" xfId="0" applyFont="1" applyFill="1" applyBorder="1" applyAlignment="1">
      <alignment vertical="top"/>
    </xf>
    <xf numFmtId="0" fontId="43" fillId="13" borderId="15" xfId="0" applyFont="1" applyFill="1" applyBorder="1" applyAlignment="1">
      <alignment vertical="top"/>
    </xf>
    <xf numFmtId="0" fontId="43" fillId="13" borderId="12" xfId="0" applyFont="1" applyFill="1" applyBorder="1" applyAlignment="1">
      <alignment vertical="top"/>
    </xf>
    <xf numFmtId="0" fontId="43" fillId="13" borderId="13" xfId="0" applyFont="1" applyFill="1" applyBorder="1" applyAlignment="1">
      <alignment vertical="top"/>
    </xf>
    <xf numFmtId="0" fontId="43" fillId="13" borderId="11" xfId="0" applyFont="1" applyFill="1" applyBorder="1" applyAlignment="1">
      <alignment vertical="top"/>
    </xf>
    <xf numFmtId="0" fontId="43" fillId="10" borderId="12" xfId="0" applyFont="1" applyFill="1" applyBorder="1" applyAlignment="1">
      <alignment vertical="top"/>
    </xf>
    <xf numFmtId="0" fontId="43" fillId="10" borderId="13" xfId="0" applyFont="1" applyFill="1" applyBorder="1" applyAlignment="1">
      <alignment vertical="top"/>
    </xf>
    <xf numFmtId="0" fontId="43" fillId="10" borderId="11" xfId="0" applyFont="1" applyFill="1" applyBorder="1" applyAlignment="1">
      <alignment vertical="top"/>
    </xf>
    <xf numFmtId="0" fontId="43" fillId="10" borderId="10" xfId="0" applyFont="1" applyFill="1" applyBorder="1" applyAlignment="1">
      <alignment vertical="top"/>
    </xf>
    <xf numFmtId="0" fontId="43" fillId="12" borderId="12" xfId="0" applyFont="1" applyFill="1" applyBorder="1" applyAlignment="1">
      <alignment vertical="top"/>
    </xf>
    <xf numFmtId="0" fontId="43" fillId="12" borderId="13" xfId="0" applyFont="1" applyFill="1" applyBorder="1" applyAlignment="1">
      <alignment vertical="top"/>
    </xf>
    <xf numFmtId="0" fontId="43" fillId="12" borderId="11" xfId="0" applyFont="1" applyFill="1" applyBorder="1" applyAlignment="1">
      <alignment vertical="top"/>
    </xf>
    <xf numFmtId="0" fontId="43" fillId="12" borderId="15" xfId="0" applyFont="1" applyFill="1" applyBorder="1" applyAlignment="1">
      <alignment vertical="top"/>
    </xf>
    <xf numFmtId="0" fontId="43" fillId="12" borderId="16" xfId="0" applyFont="1" applyFill="1" applyBorder="1" applyAlignment="1">
      <alignment vertical="top"/>
    </xf>
    <xf numFmtId="0" fontId="43" fillId="34" borderId="10" xfId="0" applyFont="1" applyFill="1" applyBorder="1" applyAlignment="1">
      <alignment vertical="top"/>
    </xf>
    <xf numFmtId="0" fontId="43" fillId="3" borderId="12" xfId="0" applyFont="1" applyFill="1" applyBorder="1" applyAlignment="1">
      <alignment vertical="top"/>
    </xf>
    <xf numFmtId="0" fontId="43" fillId="3" borderId="13" xfId="0" applyFont="1" applyFill="1" applyBorder="1" applyAlignment="1">
      <alignment vertical="top"/>
    </xf>
    <xf numFmtId="0" fontId="43" fillId="3" borderId="11" xfId="0" applyFont="1" applyFill="1" applyBorder="1" applyAlignment="1">
      <alignment vertical="top"/>
    </xf>
    <xf numFmtId="0" fontId="43" fillId="38" borderId="12" xfId="0" applyFont="1" applyFill="1" applyBorder="1" applyAlignment="1">
      <alignment vertical="top"/>
    </xf>
    <xf numFmtId="0" fontId="43" fillId="38" borderId="11" xfId="0" applyFont="1" applyFill="1" applyBorder="1" applyAlignment="1">
      <alignment vertical="top"/>
    </xf>
    <xf numFmtId="0" fontId="0" fillId="0" borderId="0" xfId="0" applyAlignment="1">
      <alignment vertical="top"/>
    </xf>
    <xf numFmtId="0" fontId="43" fillId="0" borderId="0" xfId="0" applyFont="1" applyAlignment="1">
      <alignment horizontal="left" vertical="top"/>
    </xf>
    <xf numFmtId="3" fontId="6" fillId="0" borderId="10" xfId="0" applyNumberFormat="1" applyFont="1" applyFill="1" applyBorder="1" applyAlignment="1">
      <alignment horizontal="right" vertical="top" wrapText="1"/>
    </xf>
    <xf numFmtId="3" fontId="6" fillId="0" borderId="10" xfId="0" applyNumberFormat="1" applyFont="1" applyFill="1" applyBorder="1" applyAlignment="1">
      <alignment horizontal="right" vertical="top"/>
    </xf>
    <xf numFmtId="3" fontId="11" fillId="0" borderId="10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center" vertical="center" wrapText="1"/>
    </xf>
    <xf numFmtId="164" fontId="11" fillId="0" borderId="0" xfId="57" applyNumberFormat="1" applyFont="1" applyBorder="1" applyAlignment="1">
      <alignment horizontal="right" vertical="center"/>
    </xf>
    <xf numFmtId="0" fontId="48" fillId="0" borderId="0" xfId="0" applyNumberFormat="1" applyFont="1" applyBorder="1" applyAlignment="1">
      <alignment horizontal="center" vertical="center" wrapText="1"/>
    </xf>
    <xf numFmtId="3" fontId="49" fillId="0" borderId="0" xfId="0" applyNumberFormat="1" applyFont="1" applyBorder="1" applyAlignment="1">
      <alignment horizontal="right" vertical="center" wrapText="1"/>
    </xf>
    <xf numFmtId="0" fontId="49" fillId="0" borderId="0" xfId="0" applyNumberFormat="1" applyFont="1" applyBorder="1" applyAlignment="1">
      <alignment horizontal="center" vertical="center" wrapText="1"/>
    </xf>
    <xf numFmtId="164" fontId="11" fillId="0" borderId="17" xfId="57" applyNumberFormat="1" applyFont="1" applyBorder="1" applyAlignment="1">
      <alignment horizontal="right" vertical="top"/>
    </xf>
    <xf numFmtId="164" fontId="6" fillId="32" borderId="17" xfId="57" applyNumberFormat="1" applyFont="1" applyFill="1" applyBorder="1" applyAlignment="1">
      <alignment horizontal="right" vertical="top" wrapText="1"/>
    </xf>
    <xf numFmtId="164" fontId="6" fillId="13" borderId="17" xfId="57" applyNumberFormat="1" applyFont="1" applyFill="1" applyBorder="1" applyAlignment="1">
      <alignment horizontal="right" vertical="top" wrapText="1"/>
    </xf>
    <xf numFmtId="164" fontId="46" fillId="32" borderId="17" xfId="57" applyNumberFormat="1" applyFont="1" applyFill="1" applyBorder="1" applyAlignment="1">
      <alignment horizontal="right" vertical="top"/>
    </xf>
    <xf numFmtId="164" fontId="46" fillId="35" borderId="14" xfId="57" applyNumberFormat="1" applyFont="1" applyFill="1" applyBorder="1" applyAlignment="1">
      <alignment horizontal="right" vertical="center" wrapText="1"/>
    </xf>
    <xf numFmtId="164" fontId="46" fillId="35" borderId="15" xfId="57" applyNumberFormat="1" applyFont="1" applyFill="1" applyBorder="1" applyAlignment="1">
      <alignment horizontal="right" vertical="center" wrapText="1"/>
    </xf>
    <xf numFmtId="164" fontId="46" fillId="13" borderId="17" xfId="57" applyNumberFormat="1" applyFont="1" applyFill="1" applyBorder="1" applyAlignment="1">
      <alignment horizontal="right" vertical="top"/>
    </xf>
    <xf numFmtId="164" fontId="46" fillId="0" borderId="17" xfId="57" applyNumberFormat="1" applyFont="1" applyFill="1" applyBorder="1" applyAlignment="1">
      <alignment horizontal="right" vertical="top"/>
    </xf>
    <xf numFmtId="164" fontId="6" fillId="32" borderId="17" xfId="57" applyNumberFormat="1" applyFont="1" applyFill="1" applyBorder="1" applyAlignment="1">
      <alignment horizontal="right" vertical="top"/>
    </xf>
    <xf numFmtId="164" fontId="46" fillId="32" borderId="17" xfId="57" applyNumberFormat="1" applyFont="1" applyFill="1" applyBorder="1" applyAlignment="1">
      <alignment horizontal="right" vertical="top" wrapText="1"/>
    </xf>
    <xf numFmtId="164" fontId="2" fillId="0" borderId="17" xfId="57" applyNumberFormat="1" applyFont="1" applyFill="1" applyBorder="1" applyAlignment="1">
      <alignment horizontal="right" vertical="top" wrapText="1"/>
    </xf>
    <xf numFmtId="164" fontId="6" fillId="13" borderId="17" xfId="57" applyNumberFormat="1" applyFont="1" applyFill="1" applyBorder="1" applyAlignment="1">
      <alignment horizontal="right" vertical="top"/>
    </xf>
    <xf numFmtId="164" fontId="6" fillId="0" borderId="17" xfId="57" applyNumberFormat="1" applyFont="1" applyFill="1" applyBorder="1" applyAlignment="1">
      <alignment horizontal="right" vertical="top" wrapText="1"/>
    </xf>
    <xf numFmtId="3" fontId="11" fillId="0" borderId="15" xfId="0" applyNumberFormat="1" applyFont="1" applyBorder="1" applyAlignment="1">
      <alignment horizontal="right" vertical="top"/>
    </xf>
    <xf numFmtId="3" fontId="49" fillId="0" borderId="15" xfId="0" applyNumberFormat="1" applyFont="1" applyBorder="1" applyAlignment="1">
      <alignment horizontal="right" vertical="top"/>
    </xf>
    <xf numFmtId="0" fontId="47" fillId="33" borderId="12" xfId="0" applyFont="1" applyFill="1" applyBorder="1" applyAlignment="1">
      <alignment vertical="top" wrapText="1"/>
    </xf>
    <xf numFmtId="0" fontId="47" fillId="33" borderId="14" xfId="0" applyFont="1" applyFill="1" applyBorder="1" applyAlignment="1">
      <alignment vertical="top" wrapText="1"/>
    </xf>
    <xf numFmtId="0" fontId="11" fillId="0" borderId="10" xfId="0" applyFont="1" applyBorder="1" applyAlignment="1">
      <alignment horizontal="left" vertical="center" wrapText="1"/>
    </xf>
    <xf numFmtId="3" fontId="49" fillId="0" borderId="18" xfId="0" applyNumberFormat="1" applyFont="1" applyBorder="1" applyAlignment="1">
      <alignment horizontal="right" vertical="center" wrapText="1"/>
    </xf>
    <xf numFmtId="0" fontId="0" fillId="0" borderId="19" xfId="0" applyNumberFormat="1" applyFont="1" applyBorder="1" applyAlignment="1">
      <alignment horizontal="center" vertical="top" wrapText="1"/>
    </xf>
    <xf numFmtId="16" fontId="0" fillId="32" borderId="20" xfId="0" applyNumberFormat="1" applyFont="1" applyFill="1" applyBorder="1" applyAlignment="1">
      <alignment horizontal="center" vertical="top" wrapText="1"/>
    </xf>
    <xf numFmtId="0" fontId="0" fillId="13" borderId="20" xfId="0" applyNumberFormat="1" applyFont="1" applyFill="1" applyBorder="1" applyAlignment="1">
      <alignment horizontal="center" vertical="top"/>
    </xf>
    <xf numFmtId="0" fontId="0" fillId="35" borderId="20" xfId="0" applyNumberFormat="1" applyFont="1" applyFill="1" applyBorder="1" applyAlignment="1">
      <alignment horizontal="center" vertical="top"/>
    </xf>
    <xf numFmtId="0" fontId="0" fillId="22" borderId="20" xfId="0" applyFont="1" applyFill="1" applyBorder="1" applyAlignment="1">
      <alignment horizontal="center" vertical="top" wrapText="1"/>
    </xf>
    <xf numFmtId="0" fontId="0" fillId="0" borderId="20" xfId="0" applyNumberFormat="1" applyFont="1" applyBorder="1" applyAlignment="1">
      <alignment horizontal="center" vertical="top" wrapText="1"/>
    </xf>
    <xf numFmtId="0" fontId="49" fillId="0" borderId="10" xfId="0" applyNumberFormat="1" applyFont="1" applyBorder="1" applyAlignment="1">
      <alignment horizontal="left" vertical="center" wrapText="1"/>
    </xf>
    <xf numFmtId="164" fontId="0" fillId="0" borderId="0" xfId="57" applyNumberFormat="1" applyFont="1" applyAlignment="1">
      <alignment/>
    </xf>
    <xf numFmtId="164" fontId="49" fillId="0" borderId="10" xfId="57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164" fontId="47" fillId="36" borderId="14" xfId="57" applyNumberFormat="1" applyFont="1" applyFill="1" applyBorder="1" applyAlignment="1">
      <alignment horizontal="right" vertical="top" wrapText="1"/>
    </xf>
    <xf numFmtId="164" fontId="11" fillId="0" borderId="0" xfId="57" applyNumberFormat="1" applyFont="1" applyBorder="1" applyAlignment="1">
      <alignment horizontal="center" vertical="center" wrapText="1"/>
    </xf>
    <xf numFmtId="164" fontId="11" fillId="0" borderId="15" xfId="57" applyNumberFormat="1" applyFont="1" applyBorder="1" applyAlignment="1">
      <alignment horizontal="right" vertical="top"/>
    </xf>
    <xf numFmtId="164" fontId="49" fillId="0" borderId="15" xfId="57" applyNumberFormat="1" applyFont="1" applyBorder="1" applyAlignment="1">
      <alignment horizontal="right" vertical="top"/>
    </xf>
    <xf numFmtId="9" fontId="49" fillId="0" borderId="10" xfId="57" applyFont="1" applyFill="1" applyBorder="1" applyAlignment="1" quotePrefix="1">
      <alignment horizontal="center" vertical="center" wrapText="1"/>
    </xf>
    <xf numFmtId="3" fontId="49" fillId="0" borderId="11" xfId="0" applyNumberFormat="1" applyFont="1" applyFill="1" applyBorder="1" applyAlignment="1">
      <alignment horizontal="center" vertical="center"/>
    </xf>
    <xf numFmtId="3" fontId="49" fillId="0" borderId="10" xfId="57" applyNumberFormat="1" applyFont="1" applyFill="1" applyBorder="1" applyAlignment="1" quotePrefix="1">
      <alignment horizontal="center" vertical="center" wrapText="1"/>
    </xf>
    <xf numFmtId="0" fontId="51" fillId="39" borderId="21" xfId="0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8" borderId="10" xfId="0" applyFont="1" applyFill="1" applyBorder="1" applyAlignment="1">
      <alignment vertical="center" wrapText="1"/>
    </xf>
    <xf numFmtId="0" fontId="43" fillId="34" borderId="10" xfId="0" applyFont="1" applyFill="1" applyBorder="1" applyAlignment="1">
      <alignment vertical="center" wrapText="1"/>
    </xf>
    <xf numFmtId="0" fontId="43" fillId="10" borderId="10" xfId="0" applyFont="1" applyFill="1" applyBorder="1" applyAlignment="1">
      <alignment vertical="center" wrapText="1"/>
    </xf>
    <xf numFmtId="0" fontId="43" fillId="12" borderId="10" xfId="0" applyFont="1" applyFill="1" applyBorder="1" applyAlignment="1">
      <alignment vertical="center" wrapText="1"/>
    </xf>
    <xf numFmtId="0" fontId="43" fillId="3" borderId="11" xfId="0" applyFont="1" applyFill="1" applyBorder="1" applyAlignment="1">
      <alignment vertical="center" wrapText="1"/>
    </xf>
    <xf numFmtId="0" fontId="43" fillId="3" borderId="10" xfId="0" applyFont="1" applyFill="1" applyBorder="1" applyAlignment="1">
      <alignment vertical="center" wrapText="1"/>
    </xf>
    <xf numFmtId="0" fontId="43" fillId="12" borderId="12" xfId="0" applyFont="1" applyFill="1" applyBorder="1" applyAlignment="1">
      <alignment vertical="center" wrapText="1"/>
    </xf>
    <xf numFmtId="0" fontId="43" fillId="12" borderId="13" xfId="0" applyFont="1" applyFill="1" applyBorder="1" applyAlignment="1">
      <alignment vertical="center" wrapText="1"/>
    </xf>
    <xf numFmtId="0" fontId="43" fillId="12" borderId="11" xfId="0" applyFont="1" applyFill="1" applyBorder="1" applyAlignment="1">
      <alignment vertical="center" wrapText="1"/>
    </xf>
    <xf numFmtId="0" fontId="43" fillId="12" borderId="12" xfId="0" applyFont="1" applyFill="1" applyBorder="1" applyAlignment="1">
      <alignment horizontal="center" vertical="center" wrapText="1"/>
    </xf>
    <xf numFmtId="0" fontId="43" fillId="12" borderId="13" xfId="0" applyFont="1" applyFill="1" applyBorder="1" applyAlignment="1">
      <alignment horizontal="center" vertical="center" wrapText="1"/>
    </xf>
    <xf numFmtId="0" fontId="43" fillId="12" borderId="11" xfId="0" applyFont="1" applyFill="1" applyBorder="1" applyAlignment="1">
      <alignment horizontal="center" vertical="center" wrapText="1"/>
    </xf>
    <xf numFmtId="0" fontId="43" fillId="5" borderId="10" xfId="0" applyFont="1" applyFill="1" applyBorder="1" applyAlignment="1">
      <alignment vertical="center" wrapText="1"/>
    </xf>
    <xf numFmtId="0" fontId="43" fillId="13" borderId="10" xfId="0" applyFont="1" applyFill="1" applyBorder="1" applyAlignment="1">
      <alignment vertical="center" wrapText="1"/>
    </xf>
    <xf numFmtId="0" fontId="43" fillId="10" borderId="12" xfId="0" applyFont="1" applyFill="1" applyBorder="1" applyAlignment="1">
      <alignment horizontal="left" vertical="center" wrapText="1"/>
    </xf>
    <xf numFmtId="0" fontId="43" fillId="10" borderId="13" xfId="0" applyFont="1" applyFill="1" applyBorder="1" applyAlignment="1">
      <alignment horizontal="left" vertical="center" wrapText="1"/>
    </xf>
    <xf numFmtId="0" fontId="43" fillId="10" borderId="11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164" fontId="6" fillId="35" borderId="14" xfId="57" applyNumberFormat="1" applyFont="1" applyFill="1" applyBorder="1" applyAlignment="1">
      <alignment horizontal="right" vertical="center" wrapText="1"/>
    </xf>
    <xf numFmtId="164" fontId="6" fillId="35" borderId="16" xfId="57" applyNumberFormat="1" applyFont="1" applyFill="1" applyBorder="1" applyAlignment="1">
      <alignment horizontal="right" vertical="center" wrapText="1"/>
    </xf>
    <xf numFmtId="164" fontId="6" fillId="35" borderId="14" xfId="57" applyNumberFormat="1" applyFont="1" applyFill="1" applyBorder="1" applyAlignment="1">
      <alignment horizontal="right" vertical="center"/>
    </xf>
    <xf numFmtId="164" fontId="6" fillId="35" borderId="15" xfId="57" applyNumberFormat="1" applyFont="1" applyFill="1" applyBorder="1" applyAlignment="1">
      <alignment horizontal="right" vertical="center"/>
    </xf>
    <xf numFmtId="164" fontId="6" fillId="35" borderId="16" xfId="57" applyNumberFormat="1" applyFont="1" applyFill="1" applyBorder="1" applyAlignment="1">
      <alignment horizontal="right" vertical="center"/>
    </xf>
    <xf numFmtId="164" fontId="46" fillId="35" borderId="14" xfId="57" applyNumberFormat="1" applyFont="1" applyFill="1" applyBorder="1" applyAlignment="1">
      <alignment horizontal="right" vertical="center"/>
    </xf>
    <xf numFmtId="164" fontId="46" fillId="35" borderId="15" xfId="57" applyNumberFormat="1" applyFont="1" applyFill="1" applyBorder="1" applyAlignment="1">
      <alignment horizontal="right" vertical="center"/>
    </xf>
    <xf numFmtId="164" fontId="46" fillId="35" borderId="16" xfId="57" applyNumberFormat="1" applyFont="1" applyFill="1" applyBorder="1" applyAlignment="1">
      <alignment horizontal="right" vertical="center"/>
    </xf>
    <xf numFmtId="164" fontId="6" fillId="35" borderId="15" xfId="57" applyNumberFormat="1" applyFont="1" applyFill="1" applyBorder="1" applyAlignment="1">
      <alignment horizontal="right" vertical="center" wrapText="1"/>
    </xf>
    <xf numFmtId="3" fontId="6" fillId="35" borderId="12" xfId="0" applyNumberFormat="1" applyFont="1" applyFill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11" fillId="0" borderId="18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 vertical="center" wrapText="1"/>
    </xf>
    <xf numFmtId="3" fontId="46" fillId="35" borderId="12" xfId="0" applyNumberFormat="1" applyFont="1" applyFill="1" applyBorder="1" applyAlignment="1">
      <alignment horizontal="right" vertical="center"/>
    </xf>
    <xf numFmtId="3" fontId="46" fillId="35" borderId="11" xfId="0" applyNumberFormat="1" applyFont="1" applyFill="1" applyBorder="1" applyAlignment="1">
      <alignment horizontal="right" vertical="center"/>
    </xf>
    <xf numFmtId="3" fontId="46" fillId="35" borderId="13" xfId="0" applyNumberFormat="1" applyFont="1" applyFill="1" applyBorder="1" applyAlignment="1">
      <alignment horizontal="right" vertical="center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13" fillId="0" borderId="22" xfId="0" applyFont="1" applyBorder="1" applyAlignment="1">
      <alignment/>
    </xf>
    <xf numFmtId="0" fontId="11" fillId="0" borderId="22" xfId="0" applyFont="1" applyBorder="1" applyAlignment="1">
      <alignment horizontal="left" vertical="top" wrapText="1"/>
    </xf>
    <xf numFmtId="49" fontId="46" fillId="35" borderId="12" xfId="0" applyNumberFormat="1" applyFont="1" applyFill="1" applyBorder="1" applyAlignment="1">
      <alignment horizontal="left" vertical="center"/>
    </xf>
    <xf numFmtId="49" fontId="46" fillId="35" borderId="13" xfId="0" applyNumberFormat="1" applyFont="1" applyFill="1" applyBorder="1" applyAlignment="1">
      <alignment horizontal="left" vertical="center"/>
    </xf>
    <xf numFmtId="49" fontId="46" fillId="35" borderId="11" xfId="0" applyNumberFormat="1" applyFont="1" applyFill="1" applyBorder="1" applyAlignment="1">
      <alignment horizontal="left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left" vertical="center"/>
    </xf>
    <xf numFmtId="0" fontId="46" fillId="35" borderId="13" xfId="0" applyFont="1" applyFill="1" applyBorder="1" applyAlignment="1">
      <alignment horizontal="left" vertical="center"/>
    </xf>
    <xf numFmtId="0" fontId="46" fillId="35" borderId="11" xfId="0" applyFont="1" applyFill="1" applyBorder="1" applyAlignment="1">
      <alignment horizontal="left" vertical="center"/>
    </xf>
    <xf numFmtId="3" fontId="6" fillId="35" borderId="13" xfId="0" applyNumberFormat="1" applyFont="1" applyFill="1" applyBorder="1" applyAlignment="1">
      <alignment horizontal="right" vertical="center" wrapText="1"/>
    </xf>
    <xf numFmtId="3" fontId="6" fillId="35" borderId="11" xfId="0" applyNumberFormat="1" applyFont="1" applyFill="1" applyBorder="1" applyAlignment="1">
      <alignment horizontal="right" vertical="center" wrapText="1"/>
    </xf>
    <xf numFmtId="3" fontId="6" fillId="35" borderId="12" xfId="0" applyNumberFormat="1" applyFont="1" applyFill="1" applyBorder="1" applyAlignment="1">
      <alignment horizontal="right" vertical="center"/>
    </xf>
    <xf numFmtId="3" fontId="6" fillId="35" borderId="13" xfId="0" applyNumberFormat="1" applyFont="1" applyFill="1" applyBorder="1" applyAlignment="1">
      <alignment horizontal="right" vertical="center"/>
    </xf>
    <xf numFmtId="3" fontId="6" fillId="35" borderId="11" xfId="0" applyNumberFormat="1" applyFont="1" applyFill="1" applyBorder="1" applyAlignment="1">
      <alignment horizontal="right" vertical="center"/>
    </xf>
    <xf numFmtId="49" fontId="46" fillId="35" borderId="12" xfId="0" applyNumberFormat="1" applyFont="1" applyFill="1" applyBorder="1" applyAlignment="1">
      <alignment horizontal="center" vertical="center"/>
    </xf>
    <xf numFmtId="49" fontId="46" fillId="35" borderId="13" xfId="0" applyNumberFormat="1" applyFont="1" applyFill="1" applyBorder="1" applyAlignment="1">
      <alignment horizontal="center" vertical="center"/>
    </xf>
    <xf numFmtId="49" fontId="46" fillId="35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left" vertical="center"/>
    </xf>
    <xf numFmtId="0" fontId="6" fillId="35" borderId="13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/>
    </xf>
    <xf numFmtId="0" fontId="6" fillId="35" borderId="13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5"/>
  <sheetViews>
    <sheetView tabSelected="1" zoomScalePageLayoutView="0" workbookViewId="0" topLeftCell="A1">
      <selection activeCell="A1" sqref="A1:D155"/>
    </sheetView>
  </sheetViews>
  <sheetFormatPr defaultColWidth="9.140625" defaultRowHeight="15"/>
  <cols>
    <col min="1" max="1" width="9.140625" style="39" customWidth="1"/>
    <col min="2" max="2" width="18.57421875" style="0" customWidth="1"/>
    <col min="3" max="3" width="26.7109375" style="0" customWidth="1"/>
    <col min="4" max="4" width="56.57421875" style="123" customWidth="1"/>
  </cols>
  <sheetData>
    <row r="1" spans="1:4" ht="21">
      <c r="A1" s="169" t="s">
        <v>519</v>
      </c>
      <c r="B1" s="169"/>
      <c r="C1" s="169"/>
      <c r="D1" s="169"/>
    </row>
    <row r="2" spans="1:4" ht="31.5">
      <c r="A2" s="47" t="s">
        <v>588</v>
      </c>
      <c r="B2" s="6" t="s">
        <v>485</v>
      </c>
      <c r="C2" s="47" t="s">
        <v>486</v>
      </c>
      <c r="D2" s="47" t="s">
        <v>487</v>
      </c>
    </row>
    <row r="3" spans="1:4" ht="15">
      <c r="A3" s="98" t="s">
        <v>5</v>
      </c>
      <c r="B3" s="184" t="s">
        <v>6</v>
      </c>
      <c r="C3" s="7" t="s">
        <v>488</v>
      </c>
      <c r="D3" s="98" t="s">
        <v>7</v>
      </c>
    </row>
    <row r="4" spans="1:4" ht="15">
      <c r="A4" s="98" t="s">
        <v>8</v>
      </c>
      <c r="B4" s="184"/>
      <c r="C4" s="7" t="s">
        <v>489</v>
      </c>
      <c r="D4" s="98" t="s">
        <v>9</v>
      </c>
    </row>
    <row r="5" spans="1:4" ht="15">
      <c r="A5" s="99" t="s">
        <v>10</v>
      </c>
      <c r="B5" s="184"/>
      <c r="C5" s="184" t="s">
        <v>490</v>
      </c>
      <c r="D5" s="99" t="s">
        <v>12</v>
      </c>
    </row>
    <row r="6" spans="1:4" ht="15">
      <c r="A6" s="100" t="s">
        <v>13</v>
      </c>
      <c r="B6" s="184"/>
      <c r="C6" s="184"/>
      <c r="D6" s="100" t="s">
        <v>14</v>
      </c>
    </row>
    <row r="7" spans="1:4" ht="15">
      <c r="A7" s="100" t="s">
        <v>15</v>
      </c>
      <c r="B7" s="184"/>
      <c r="C7" s="184"/>
      <c r="D7" s="100" t="s">
        <v>16</v>
      </c>
    </row>
    <row r="8" spans="1:4" ht="15">
      <c r="A8" s="101" t="s">
        <v>17</v>
      </c>
      <c r="B8" s="184"/>
      <c r="C8" s="184"/>
      <c r="D8" s="100" t="s">
        <v>18</v>
      </c>
    </row>
    <row r="9" spans="1:4" ht="15">
      <c r="A9" s="100" t="s">
        <v>19</v>
      </c>
      <c r="B9" s="184"/>
      <c r="C9" s="184"/>
      <c r="D9" s="100" t="s">
        <v>581</v>
      </c>
    </row>
    <row r="10" spans="1:4" ht="15">
      <c r="A10" s="100" t="s">
        <v>27</v>
      </c>
      <c r="B10" s="184"/>
      <c r="C10" s="184"/>
      <c r="D10" s="100" t="s">
        <v>28</v>
      </c>
    </row>
    <row r="11" spans="1:4" ht="15">
      <c r="A11" s="100" t="s">
        <v>29</v>
      </c>
      <c r="B11" s="184"/>
      <c r="C11" s="184"/>
      <c r="D11" s="100" t="s">
        <v>30</v>
      </c>
    </row>
    <row r="12" spans="1:4" ht="15">
      <c r="A12" s="100" t="s">
        <v>31</v>
      </c>
      <c r="B12" s="184"/>
      <c r="C12" s="184"/>
      <c r="D12" s="100" t="s">
        <v>32</v>
      </c>
    </row>
    <row r="13" spans="1:4" ht="15">
      <c r="A13" s="100" t="s">
        <v>33</v>
      </c>
      <c r="B13" s="184"/>
      <c r="C13" s="184"/>
      <c r="D13" s="100" t="s">
        <v>34</v>
      </c>
    </row>
    <row r="14" spans="1:4" ht="15">
      <c r="A14" s="100" t="s">
        <v>35</v>
      </c>
      <c r="B14" s="184"/>
      <c r="C14" s="184"/>
      <c r="D14" s="100" t="s">
        <v>36</v>
      </c>
    </row>
    <row r="15" spans="1:4" ht="15">
      <c r="A15" s="100" t="s">
        <v>37</v>
      </c>
      <c r="B15" s="184"/>
      <c r="C15" s="184"/>
      <c r="D15" s="100" t="s">
        <v>38</v>
      </c>
    </row>
    <row r="16" spans="1:4" ht="15">
      <c r="A16" s="100" t="s">
        <v>39</v>
      </c>
      <c r="B16" s="184"/>
      <c r="C16" s="184"/>
      <c r="D16" s="100" t="s">
        <v>40</v>
      </c>
    </row>
    <row r="17" spans="1:4" ht="15">
      <c r="A17" s="102" t="s">
        <v>42</v>
      </c>
      <c r="B17" s="184"/>
      <c r="C17" s="184"/>
      <c r="D17" s="102" t="s">
        <v>43</v>
      </c>
    </row>
    <row r="18" spans="1:4" ht="15">
      <c r="A18" s="99" t="s">
        <v>45</v>
      </c>
      <c r="B18" s="184"/>
      <c r="C18" s="184" t="s">
        <v>491</v>
      </c>
      <c r="D18" s="99" t="s">
        <v>492</v>
      </c>
    </row>
    <row r="19" spans="1:4" ht="15">
      <c r="A19" s="100" t="s">
        <v>48</v>
      </c>
      <c r="B19" s="184"/>
      <c r="C19" s="184"/>
      <c r="D19" s="100" t="s">
        <v>49</v>
      </c>
    </row>
    <row r="20" spans="1:4" ht="15">
      <c r="A20" s="102" t="s">
        <v>50</v>
      </c>
      <c r="B20" s="184"/>
      <c r="C20" s="184"/>
      <c r="D20" s="102" t="s">
        <v>580</v>
      </c>
    </row>
    <row r="21" spans="1:4" ht="15">
      <c r="A21" s="98" t="s">
        <v>51</v>
      </c>
      <c r="B21" s="184"/>
      <c r="C21" s="7" t="s">
        <v>493</v>
      </c>
      <c r="D21" s="98" t="s">
        <v>53</v>
      </c>
    </row>
    <row r="22" spans="1:4" ht="15">
      <c r="A22" s="98" t="s">
        <v>54</v>
      </c>
      <c r="B22" s="184"/>
      <c r="C22" s="7" t="s">
        <v>55</v>
      </c>
      <c r="D22" s="98" t="s">
        <v>56</v>
      </c>
    </row>
    <row r="23" spans="1:4" ht="15">
      <c r="A23" s="99" t="s">
        <v>58</v>
      </c>
      <c r="B23" s="184"/>
      <c r="C23" s="184" t="s">
        <v>494</v>
      </c>
      <c r="D23" s="99" t="s">
        <v>60</v>
      </c>
    </row>
    <row r="24" spans="1:4" ht="15">
      <c r="A24" s="100" t="s">
        <v>61</v>
      </c>
      <c r="B24" s="184"/>
      <c r="C24" s="184"/>
      <c r="D24" s="100" t="s">
        <v>495</v>
      </c>
    </row>
    <row r="25" spans="1:4" ht="15">
      <c r="A25" s="100" t="s">
        <v>63</v>
      </c>
      <c r="B25" s="184"/>
      <c r="C25" s="184"/>
      <c r="D25" s="100" t="s">
        <v>496</v>
      </c>
    </row>
    <row r="26" spans="1:4" ht="15">
      <c r="A26" s="102" t="s">
        <v>65</v>
      </c>
      <c r="B26" s="184"/>
      <c r="C26" s="184"/>
      <c r="D26" s="102" t="s">
        <v>66</v>
      </c>
    </row>
    <row r="27" spans="1:4" ht="15">
      <c r="A27" s="98" t="s">
        <v>67</v>
      </c>
      <c r="B27" s="184"/>
      <c r="C27" s="7" t="s">
        <v>68</v>
      </c>
      <c r="D27" s="98" t="s">
        <v>69</v>
      </c>
    </row>
    <row r="28" spans="1:4" ht="15">
      <c r="A28" s="103" t="s">
        <v>70</v>
      </c>
      <c r="B28" s="185" t="s">
        <v>71</v>
      </c>
      <c r="C28" s="185" t="s">
        <v>72</v>
      </c>
      <c r="D28" s="103" t="s">
        <v>73</v>
      </c>
    </row>
    <row r="29" spans="1:4" ht="15">
      <c r="A29" s="104" t="s">
        <v>74</v>
      </c>
      <c r="B29" s="185"/>
      <c r="C29" s="185"/>
      <c r="D29" s="104" t="s">
        <v>75</v>
      </c>
    </row>
    <row r="30" spans="1:4" ht="15">
      <c r="A30" s="104" t="s">
        <v>74</v>
      </c>
      <c r="B30" s="185"/>
      <c r="C30" s="185"/>
      <c r="D30" s="104" t="s">
        <v>78</v>
      </c>
    </row>
    <row r="31" spans="1:4" ht="15">
      <c r="A31" s="104" t="s">
        <v>77</v>
      </c>
      <c r="B31" s="185"/>
      <c r="C31" s="185"/>
      <c r="D31" s="104" t="s">
        <v>80</v>
      </c>
    </row>
    <row r="32" spans="1:4" ht="15">
      <c r="A32" s="104" t="s">
        <v>79</v>
      </c>
      <c r="B32" s="185"/>
      <c r="C32" s="185"/>
      <c r="D32" s="104" t="s">
        <v>497</v>
      </c>
    </row>
    <row r="33" spans="1:4" ht="15">
      <c r="A33" s="104" t="s">
        <v>82</v>
      </c>
      <c r="B33" s="185"/>
      <c r="C33" s="185"/>
      <c r="D33" s="104" t="s">
        <v>85</v>
      </c>
    </row>
    <row r="34" spans="1:4" ht="15">
      <c r="A34" s="104" t="s">
        <v>84</v>
      </c>
      <c r="B34" s="185"/>
      <c r="C34" s="185"/>
      <c r="D34" s="104" t="s">
        <v>88</v>
      </c>
    </row>
    <row r="35" spans="1:4" ht="15">
      <c r="A35" s="104" t="s">
        <v>87</v>
      </c>
      <c r="B35" s="185"/>
      <c r="C35" s="185"/>
      <c r="D35" s="104" t="s">
        <v>90</v>
      </c>
    </row>
    <row r="36" spans="1:4" ht="15">
      <c r="A36" s="104" t="s">
        <v>89</v>
      </c>
      <c r="B36" s="185"/>
      <c r="C36" s="185"/>
      <c r="D36" s="104" t="s">
        <v>92</v>
      </c>
    </row>
    <row r="37" spans="1:4" ht="15">
      <c r="A37" s="104" t="s">
        <v>91</v>
      </c>
      <c r="B37" s="185"/>
      <c r="C37" s="185"/>
      <c r="D37" s="104" t="s">
        <v>498</v>
      </c>
    </row>
    <row r="38" spans="1:4" ht="15">
      <c r="A38" s="104" t="s">
        <v>94</v>
      </c>
      <c r="B38" s="185"/>
      <c r="C38" s="185"/>
      <c r="D38" s="104" t="s">
        <v>499</v>
      </c>
    </row>
    <row r="39" spans="1:4" ht="15">
      <c r="A39" s="105" t="s">
        <v>100</v>
      </c>
      <c r="B39" s="185"/>
      <c r="C39" s="185" t="s">
        <v>101</v>
      </c>
      <c r="D39" s="105" t="s">
        <v>73</v>
      </c>
    </row>
    <row r="40" spans="1:4" ht="15">
      <c r="A40" s="106" t="s">
        <v>103</v>
      </c>
      <c r="B40" s="185"/>
      <c r="C40" s="185"/>
      <c r="D40" s="106" t="s">
        <v>104</v>
      </c>
    </row>
    <row r="41" spans="1:4" ht="15">
      <c r="A41" s="106" t="s">
        <v>105</v>
      </c>
      <c r="B41" s="185"/>
      <c r="C41" s="185"/>
      <c r="D41" s="106" t="s">
        <v>106</v>
      </c>
    </row>
    <row r="42" spans="1:4" ht="15">
      <c r="A42" s="107" t="s">
        <v>107</v>
      </c>
      <c r="B42" s="185"/>
      <c r="C42" s="185"/>
      <c r="D42" s="107" t="s">
        <v>108</v>
      </c>
    </row>
    <row r="43" spans="1:4" ht="15">
      <c r="A43" s="108" t="s">
        <v>109</v>
      </c>
      <c r="B43" s="174" t="s">
        <v>110</v>
      </c>
      <c r="C43" s="174" t="s">
        <v>111</v>
      </c>
      <c r="D43" s="108" t="s">
        <v>73</v>
      </c>
    </row>
    <row r="44" spans="1:4" ht="15">
      <c r="A44" s="109" t="s">
        <v>112</v>
      </c>
      <c r="B44" s="174"/>
      <c r="C44" s="174"/>
      <c r="D44" s="109" t="s">
        <v>500</v>
      </c>
    </row>
    <row r="45" spans="1:4" ht="15">
      <c r="A45" s="109" t="s">
        <v>114</v>
      </c>
      <c r="B45" s="174"/>
      <c r="C45" s="174"/>
      <c r="D45" s="109" t="s">
        <v>115</v>
      </c>
    </row>
    <row r="46" spans="1:4" ht="15">
      <c r="A46" s="109" t="s">
        <v>117</v>
      </c>
      <c r="B46" s="174"/>
      <c r="C46" s="174"/>
      <c r="D46" s="109" t="s">
        <v>118</v>
      </c>
    </row>
    <row r="47" spans="1:4" ht="15">
      <c r="A47" s="109" t="s">
        <v>120</v>
      </c>
      <c r="B47" s="174"/>
      <c r="C47" s="174"/>
      <c r="D47" s="109" t="s">
        <v>121</v>
      </c>
    </row>
    <row r="48" spans="1:4" ht="15">
      <c r="A48" s="109" t="s">
        <v>128</v>
      </c>
      <c r="B48" s="174"/>
      <c r="C48" s="174"/>
      <c r="D48" s="109" t="s">
        <v>129</v>
      </c>
    </row>
    <row r="49" spans="1:4" ht="15">
      <c r="A49" s="110" t="s">
        <v>131</v>
      </c>
      <c r="B49" s="174"/>
      <c r="C49" s="174"/>
      <c r="D49" s="110" t="s">
        <v>132</v>
      </c>
    </row>
    <row r="50" spans="1:4" ht="15">
      <c r="A50" s="108" t="s">
        <v>133</v>
      </c>
      <c r="B50" s="174"/>
      <c r="C50" s="174" t="s">
        <v>501</v>
      </c>
      <c r="D50" s="108" t="s">
        <v>73</v>
      </c>
    </row>
    <row r="51" spans="1:4" ht="15">
      <c r="A51" s="109" t="s">
        <v>136</v>
      </c>
      <c r="B51" s="174"/>
      <c r="C51" s="174"/>
      <c r="D51" s="109" t="s">
        <v>137</v>
      </c>
    </row>
    <row r="52" spans="1:4" ht="15">
      <c r="A52" s="110" t="s">
        <v>138</v>
      </c>
      <c r="B52" s="174"/>
      <c r="C52" s="174"/>
      <c r="D52" s="110" t="s">
        <v>139</v>
      </c>
    </row>
    <row r="53" spans="1:4" ht="15">
      <c r="A53" s="108" t="s">
        <v>140</v>
      </c>
      <c r="B53" s="174"/>
      <c r="C53" s="174" t="s">
        <v>502</v>
      </c>
      <c r="D53" s="108" t="s">
        <v>73</v>
      </c>
    </row>
    <row r="54" spans="1:4" ht="15">
      <c r="A54" s="109" t="s">
        <v>145</v>
      </c>
      <c r="B54" s="174"/>
      <c r="C54" s="174"/>
      <c r="D54" s="109" t="s">
        <v>146</v>
      </c>
    </row>
    <row r="55" spans="1:4" ht="15">
      <c r="A55" s="109" t="s">
        <v>148</v>
      </c>
      <c r="B55" s="174"/>
      <c r="C55" s="174"/>
      <c r="D55" s="109" t="s">
        <v>149</v>
      </c>
    </row>
    <row r="56" spans="1:4" ht="15">
      <c r="A56" s="109" t="s">
        <v>151</v>
      </c>
      <c r="B56" s="174"/>
      <c r="C56" s="174"/>
      <c r="D56" s="109" t="s">
        <v>152</v>
      </c>
    </row>
    <row r="57" spans="1:4" ht="15">
      <c r="A57" s="109" t="s">
        <v>154</v>
      </c>
      <c r="B57" s="174"/>
      <c r="C57" s="174"/>
      <c r="D57" s="109" t="s">
        <v>155</v>
      </c>
    </row>
    <row r="58" spans="1:4" ht="15">
      <c r="A58" s="109" t="s">
        <v>157</v>
      </c>
      <c r="B58" s="174"/>
      <c r="C58" s="174"/>
      <c r="D58" s="109" t="s">
        <v>158</v>
      </c>
    </row>
    <row r="59" spans="1:4" ht="15">
      <c r="A59" s="109" t="s">
        <v>161</v>
      </c>
      <c r="B59" s="174"/>
      <c r="C59" s="174"/>
      <c r="D59" s="109" t="s">
        <v>162</v>
      </c>
    </row>
    <row r="60" spans="1:4" ht="15">
      <c r="A60" s="109" t="s">
        <v>165</v>
      </c>
      <c r="B60" s="174"/>
      <c r="C60" s="174"/>
      <c r="D60" s="109" t="s">
        <v>166</v>
      </c>
    </row>
    <row r="61" spans="1:4" ht="15">
      <c r="A61" s="110" t="s">
        <v>170</v>
      </c>
      <c r="B61" s="174"/>
      <c r="C61" s="174"/>
      <c r="D61" s="110" t="s">
        <v>171</v>
      </c>
    </row>
    <row r="62" spans="1:4" ht="15">
      <c r="A62" s="108" t="s">
        <v>176</v>
      </c>
      <c r="B62" s="174"/>
      <c r="C62" s="174" t="s">
        <v>177</v>
      </c>
      <c r="D62" s="108" t="s">
        <v>73</v>
      </c>
    </row>
    <row r="63" spans="1:4" ht="15">
      <c r="A63" s="109" t="s">
        <v>179</v>
      </c>
      <c r="B63" s="174"/>
      <c r="C63" s="174"/>
      <c r="D63" s="109" t="s">
        <v>180</v>
      </c>
    </row>
    <row r="64" spans="1:4" ht="15">
      <c r="A64" s="109" t="s">
        <v>184</v>
      </c>
      <c r="B64" s="174"/>
      <c r="C64" s="174"/>
      <c r="D64" s="109" t="s">
        <v>332</v>
      </c>
    </row>
    <row r="65" spans="1:4" ht="15">
      <c r="A65" s="110" t="s">
        <v>187</v>
      </c>
      <c r="B65" s="174"/>
      <c r="C65" s="174"/>
      <c r="D65" s="110" t="s">
        <v>166</v>
      </c>
    </row>
    <row r="66" spans="1:4" ht="15">
      <c r="A66" s="108" t="s">
        <v>189</v>
      </c>
      <c r="B66" s="174"/>
      <c r="C66" s="174" t="s">
        <v>503</v>
      </c>
      <c r="D66" s="108" t="s">
        <v>73</v>
      </c>
    </row>
    <row r="67" spans="1:4" ht="15">
      <c r="A67" s="109" t="s">
        <v>593</v>
      </c>
      <c r="B67" s="174"/>
      <c r="C67" s="174"/>
      <c r="D67" s="109" t="s">
        <v>180</v>
      </c>
    </row>
    <row r="68" spans="1:4" ht="15">
      <c r="A68" s="109" t="s">
        <v>195</v>
      </c>
      <c r="B68" s="174"/>
      <c r="C68" s="174"/>
      <c r="D68" s="109" t="s">
        <v>185</v>
      </c>
    </row>
    <row r="69" spans="1:4" ht="15">
      <c r="A69" s="110" t="s">
        <v>197</v>
      </c>
      <c r="B69" s="174"/>
      <c r="C69" s="174"/>
      <c r="D69" s="110" t="s">
        <v>166</v>
      </c>
    </row>
    <row r="70" spans="1:4" ht="15">
      <c r="A70" s="108" t="s">
        <v>199</v>
      </c>
      <c r="B70" s="174"/>
      <c r="C70" s="186" t="s">
        <v>200</v>
      </c>
      <c r="D70" s="108" t="s">
        <v>73</v>
      </c>
    </row>
    <row r="71" spans="1:4" ht="15">
      <c r="A71" s="109" t="s">
        <v>203</v>
      </c>
      <c r="B71" s="174"/>
      <c r="C71" s="187"/>
      <c r="D71" s="109" t="s">
        <v>185</v>
      </c>
    </row>
    <row r="72" spans="1:4" ht="15">
      <c r="A72" s="109" t="s">
        <v>205</v>
      </c>
      <c r="B72" s="174"/>
      <c r="C72" s="187"/>
      <c r="D72" s="109" t="s">
        <v>504</v>
      </c>
    </row>
    <row r="73" spans="1:4" ht="15">
      <c r="A73" s="109" t="s">
        <v>207</v>
      </c>
      <c r="B73" s="174"/>
      <c r="C73" s="187"/>
      <c r="D73" s="109" t="s">
        <v>208</v>
      </c>
    </row>
    <row r="74" spans="1:4" ht="15">
      <c r="A74" s="109" t="s">
        <v>210</v>
      </c>
      <c r="B74" s="174"/>
      <c r="C74" s="187"/>
      <c r="D74" s="109" t="s">
        <v>239</v>
      </c>
    </row>
    <row r="75" spans="1:4" ht="15">
      <c r="A75" s="109" t="s">
        <v>224</v>
      </c>
      <c r="B75" s="174"/>
      <c r="C75" s="187"/>
      <c r="D75" s="109" t="s">
        <v>211</v>
      </c>
    </row>
    <row r="76" spans="1:4" ht="15" customHeight="1">
      <c r="A76" s="110" t="s">
        <v>520</v>
      </c>
      <c r="B76" s="174"/>
      <c r="C76" s="188"/>
      <c r="D76" s="110" t="s">
        <v>225</v>
      </c>
    </row>
    <row r="77" spans="1:4" ht="15">
      <c r="A77" s="108" t="s">
        <v>227</v>
      </c>
      <c r="B77" s="174"/>
      <c r="C77" s="186" t="s">
        <v>505</v>
      </c>
      <c r="D77" s="108" t="s">
        <v>73</v>
      </c>
    </row>
    <row r="78" spans="1:4" ht="15">
      <c r="A78" s="109" t="s">
        <v>230</v>
      </c>
      <c r="B78" s="174"/>
      <c r="C78" s="187"/>
      <c r="D78" s="109" t="s">
        <v>231</v>
      </c>
    </row>
    <row r="79" spans="1:4" ht="15">
      <c r="A79" s="109" t="s">
        <v>233</v>
      </c>
      <c r="B79" s="174"/>
      <c r="C79" s="187"/>
      <c r="D79" s="109" t="s">
        <v>234</v>
      </c>
    </row>
    <row r="80" spans="1:4" ht="15">
      <c r="A80" s="109" t="s">
        <v>236</v>
      </c>
      <c r="B80" s="174"/>
      <c r="C80" s="187"/>
      <c r="D80" s="109" t="s">
        <v>237</v>
      </c>
    </row>
    <row r="81" spans="1:4" ht="15">
      <c r="A81" s="109" t="s">
        <v>240</v>
      </c>
      <c r="B81" s="174"/>
      <c r="C81" s="187"/>
      <c r="D81" s="109" t="s">
        <v>241</v>
      </c>
    </row>
    <row r="82" spans="1:4" ht="15">
      <c r="A82" s="110" t="s">
        <v>242</v>
      </c>
      <c r="B82" s="174"/>
      <c r="C82" s="188"/>
      <c r="D82" s="110" t="s">
        <v>243</v>
      </c>
    </row>
    <row r="83" spans="1:4" ht="15">
      <c r="A83" s="108" t="s">
        <v>250</v>
      </c>
      <c r="B83" s="174"/>
      <c r="C83" s="174" t="s">
        <v>506</v>
      </c>
      <c r="D83" s="108" t="s">
        <v>73</v>
      </c>
    </row>
    <row r="84" spans="1:4" ht="15">
      <c r="A84" s="109" t="s">
        <v>253</v>
      </c>
      <c r="B84" s="174"/>
      <c r="C84" s="174"/>
      <c r="D84" s="109" t="s">
        <v>254</v>
      </c>
    </row>
    <row r="85" spans="1:4" ht="15">
      <c r="A85" s="109" t="s">
        <v>255</v>
      </c>
      <c r="B85" s="174"/>
      <c r="C85" s="174"/>
      <c r="D85" s="109" t="s">
        <v>507</v>
      </c>
    </row>
    <row r="86" spans="1:4" ht="15">
      <c r="A86" s="109" t="s">
        <v>257</v>
      </c>
      <c r="B86" s="174"/>
      <c r="C86" s="174"/>
      <c r="D86" s="109" t="s">
        <v>258</v>
      </c>
    </row>
    <row r="87" spans="1:4" ht="15">
      <c r="A87" s="109" t="s">
        <v>259</v>
      </c>
      <c r="B87" s="174"/>
      <c r="C87" s="174"/>
      <c r="D87" s="109" t="s">
        <v>260</v>
      </c>
    </row>
    <row r="88" spans="1:4" ht="15">
      <c r="A88" s="109" t="s">
        <v>261</v>
      </c>
      <c r="B88" s="174"/>
      <c r="C88" s="174"/>
      <c r="D88" s="109" t="s">
        <v>262</v>
      </c>
    </row>
    <row r="89" spans="1:4" ht="15">
      <c r="A89" s="109" t="s">
        <v>263</v>
      </c>
      <c r="B89" s="174"/>
      <c r="C89" s="174"/>
      <c r="D89" s="109" t="s">
        <v>264</v>
      </c>
    </row>
    <row r="90" spans="1:4" ht="15">
      <c r="A90" s="109" t="s">
        <v>266</v>
      </c>
      <c r="B90" s="174"/>
      <c r="C90" s="174"/>
      <c r="D90" s="109" t="s">
        <v>267</v>
      </c>
    </row>
    <row r="91" spans="1:4" ht="15">
      <c r="A91" s="109" t="s">
        <v>269</v>
      </c>
      <c r="B91" s="174"/>
      <c r="C91" s="174"/>
      <c r="D91" s="109" t="s">
        <v>270</v>
      </c>
    </row>
    <row r="92" spans="1:4" ht="15">
      <c r="A92" s="109" t="s">
        <v>272</v>
      </c>
      <c r="B92" s="174"/>
      <c r="C92" s="174"/>
      <c r="D92" s="109" t="s">
        <v>273</v>
      </c>
    </row>
    <row r="93" spans="1:4" ht="15">
      <c r="A93" s="109" t="s">
        <v>274</v>
      </c>
      <c r="B93" s="174"/>
      <c r="C93" s="174"/>
      <c r="D93" s="109" t="s">
        <v>275</v>
      </c>
    </row>
    <row r="94" spans="1:4" ht="15">
      <c r="A94" s="109" t="s">
        <v>277</v>
      </c>
      <c r="B94" s="174"/>
      <c r="C94" s="174"/>
      <c r="D94" s="109" t="s">
        <v>278</v>
      </c>
    </row>
    <row r="95" spans="1:4" ht="15">
      <c r="A95" s="109" t="s">
        <v>279</v>
      </c>
      <c r="B95" s="174"/>
      <c r="C95" s="174"/>
      <c r="D95" s="109" t="s">
        <v>280</v>
      </c>
    </row>
    <row r="96" spans="1:4" ht="15">
      <c r="A96" s="110" t="s">
        <v>281</v>
      </c>
      <c r="B96" s="174"/>
      <c r="C96" s="174"/>
      <c r="D96" s="110" t="s">
        <v>185</v>
      </c>
    </row>
    <row r="97" spans="1:4" ht="15">
      <c r="A97" s="108" t="s">
        <v>283</v>
      </c>
      <c r="B97" s="174"/>
      <c r="C97" s="174" t="s">
        <v>284</v>
      </c>
      <c r="D97" s="108" t="s">
        <v>73</v>
      </c>
    </row>
    <row r="98" spans="1:4" ht="15">
      <c r="A98" s="109" t="s">
        <v>286</v>
      </c>
      <c r="B98" s="174"/>
      <c r="C98" s="174"/>
      <c r="D98" s="109" t="s">
        <v>180</v>
      </c>
    </row>
    <row r="99" spans="1:4" ht="15">
      <c r="A99" s="109" t="s">
        <v>289</v>
      </c>
      <c r="B99" s="174"/>
      <c r="C99" s="174"/>
      <c r="D99" s="109" t="s">
        <v>290</v>
      </c>
    </row>
    <row r="100" spans="1:4" ht="15">
      <c r="A100" s="110" t="s">
        <v>292</v>
      </c>
      <c r="B100" s="174"/>
      <c r="C100" s="174"/>
      <c r="D100" s="110" t="s">
        <v>293</v>
      </c>
    </row>
    <row r="101" spans="1:4" ht="15">
      <c r="A101" s="108" t="s">
        <v>307</v>
      </c>
      <c r="B101" s="174"/>
      <c r="C101" s="173" t="s">
        <v>597</v>
      </c>
      <c r="D101" s="108" t="s">
        <v>73</v>
      </c>
    </row>
    <row r="102" spans="1:4" ht="15">
      <c r="A102" s="109" t="s">
        <v>310</v>
      </c>
      <c r="B102" s="174"/>
      <c r="C102" s="173"/>
      <c r="D102" s="109" t="s">
        <v>508</v>
      </c>
    </row>
    <row r="103" spans="1:4" ht="15">
      <c r="A103" s="109" t="s">
        <v>313</v>
      </c>
      <c r="B103" s="174"/>
      <c r="C103" s="173"/>
      <c r="D103" s="109" t="s">
        <v>314</v>
      </c>
    </row>
    <row r="104" spans="1:4" ht="15">
      <c r="A104" s="110" t="s">
        <v>316</v>
      </c>
      <c r="B104" s="174"/>
      <c r="C104" s="173"/>
      <c r="D104" s="110" t="s">
        <v>317</v>
      </c>
    </row>
    <row r="105" spans="1:4" ht="15">
      <c r="A105" s="108" t="s">
        <v>318</v>
      </c>
      <c r="B105" s="174"/>
      <c r="C105" s="174" t="s">
        <v>319</v>
      </c>
      <c r="D105" s="108" t="s">
        <v>73</v>
      </c>
    </row>
    <row r="106" spans="1:4" ht="15">
      <c r="A106" s="110" t="s">
        <v>321</v>
      </c>
      <c r="B106" s="174"/>
      <c r="C106" s="174"/>
      <c r="D106" s="110" t="s">
        <v>322</v>
      </c>
    </row>
    <row r="107" spans="1:4" ht="30">
      <c r="A107" s="111" t="s">
        <v>323</v>
      </c>
      <c r="B107" s="174"/>
      <c r="C107" s="8" t="s">
        <v>324</v>
      </c>
      <c r="D107" s="111" t="s">
        <v>324</v>
      </c>
    </row>
    <row r="108" spans="1:4" ht="15">
      <c r="A108" s="112" t="s">
        <v>328</v>
      </c>
      <c r="B108" s="181" t="s">
        <v>509</v>
      </c>
      <c r="C108" s="178" t="s">
        <v>510</v>
      </c>
      <c r="D108" s="112" t="s">
        <v>73</v>
      </c>
    </row>
    <row r="109" spans="1:4" ht="15">
      <c r="A109" s="113" t="s">
        <v>331</v>
      </c>
      <c r="B109" s="182"/>
      <c r="C109" s="179"/>
      <c r="D109" s="113" t="s">
        <v>332</v>
      </c>
    </row>
    <row r="110" spans="1:4" ht="15" customHeight="1">
      <c r="A110" s="113" t="s">
        <v>333</v>
      </c>
      <c r="B110" s="182"/>
      <c r="C110" s="179"/>
      <c r="D110" s="113" t="s">
        <v>576</v>
      </c>
    </row>
    <row r="111" spans="1:4" ht="15">
      <c r="A111" s="113" t="s">
        <v>336</v>
      </c>
      <c r="B111" s="182"/>
      <c r="C111" s="179"/>
      <c r="D111" s="113" t="s">
        <v>577</v>
      </c>
    </row>
    <row r="112" spans="1:4" ht="15">
      <c r="A112" s="113" t="s">
        <v>339</v>
      </c>
      <c r="B112" s="182"/>
      <c r="C112" s="179"/>
      <c r="D112" s="113" t="s">
        <v>334</v>
      </c>
    </row>
    <row r="113" spans="1:4" ht="15">
      <c r="A113" s="113" t="s">
        <v>341</v>
      </c>
      <c r="B113" s="182"/>
      <c r="C113" s="179"/>
      <c r="D113" s="113" t="s">
        <v>337</v>
      </c>
    </row>
    <row r="114" spans="1:4" ht="15">
      <c r="A114" s="113" t="s">
        <v>343</v>
      </c>
      <c r="B114" s="182"/>
      <c r="C114" s="179"/>
      <c r="D114" s="113" t="s">
        <v>340</v>
      </c>
    </row>
    <row r="115" spans="1:4" ht="15">
      <c r="A115" s="113" t="s">
        <v>578</v>
      </c>
      <c r="B115" s="182"/>
      <c r="C115" s="179"/>
      <c r="D115" s="113" t="s">
        <v>342</v>
      </c>
    </row>
    <row r="116" spans="1:4" ht="15">
      <c r="A116" s="114" t="s">
        <v>579</v>
      </c>
      <c r="B116" s="182"/>
      <c r="C116" s="180"/>
      <c r="D116" s="114" t="s">
        <v>344</v>
      </c>
    </row>
    <row r="117" spans="1:4" ht="15">
      <c r="A117" s="115" t="s">
        <v>345</v>
      </c>
      <c r="B117" s="182"/>
      <c r="C117" s="175" t="s">
        <v>346</v>
      </c>
      <c r="D117" s="115" t="s">
        <v>73</v>
      </c>
    </row>
    <row r="118" spans="1:4" ht="15">
      <c r="A118" s="115" t="s">
        <v>348</v>
      </c>
      <c r="B118" s="182"/>
      <c r="C118" s="175"/>
      <c r="D118" s="115" t="s">
        <v>349</v>
      </c>
    </row>
    <row r="119" spans="1:4" ht="15">
      <c r="A119" s="115" t="s">
        <v>352</v>
      </c>
      <c r="B119" s="182"/>
      <c r="C119" s="175"/>
      <c r="D119" s="115" t="s">
        <v>353</v>
      </c>
    </row>
    <row r="120" spans="1:4" ht="15">
      <c r="A120" s="115" t="s">
        <v>355</v>
      </c>
      <c r="B120" s="182"/>
      <c r="C120" s="175"/>
      <c r="D120" s="115" t="s">
        <v>356</v>
      </c>
    </row>
    <row r="121" spans="1:4" ht="15">
      <c r="A121" s="116" t="s">
        <v>358</v>
      </c>
      <c r="B121" s="183"/>
      <c r="C121" s="175"/>
      <c r="D121" s="116" t="s">
        <v>359</v>
      </c>
    </row>
    <row r="122" spans="1:4" ht="15">
      <c r="A122" s="118" t="s">
        <v>362</v>
      </c>
      <c r="B122" s="176" t="s">
        <v>363</v>
      </c>
      <c r="C122" s="9" t="s">
        <v>364</v>
      </c>
      <c r="D122" s="117" t="s">
        <v>73</v>
      </c>
    </row>
    <row r="123" spans="1:4" ht="15">
      <c r="A123" s="118" t="s">
        <v>383</v>
      </c>
      <c r="B123" s="177"/>
      <c r="C123" s="177" t="s">
        <v>384</v>
      </c>
      <c r="D123" s="118" t="s">
        <v>385</v>
      </c>
    </row>
    <row r="124" spans="1:4" ht="15">
      <c r="A124" s="119" t="s">
        <v>387</v>
      </c>
      <c r="B124" s="177"/>
      <c r="C124" s="177"/>
      <c r="D124" s="119" t="s">
        <v>388</v>
      </c>
    </row>
    <row r="125" spans="1:4" ht="15">
      <c r="A125" s="119" t="s">
        <v>389</v>
      </c>
      <c r="B125" s="177"/>
      <c r="C125" s="177"/>
      <c r="D125" s="119" t="s">
        <v>390</v>
      </c>
    </row>
    <row r="126" spans="1:4" ht="15">
      <c r="A126" s="120" t="s">
        <v>392</v>
      </c>
      <c r="B126" s="177"/>
      <c r="C126" s="177"/>
      <c r="D126" s="120" t="s">
        <v>393</v>
      </c>
    </row>
    <row r="127" spans="1:4" ht="15">
      <c r="A127" s="118" t="s">
        <v>394</v>
      </c>
      <c r="B127" s="177"/>
      <c r="C127" s="177" t="s">
        <v>395</v>
      </c>
      <c r="D127" s="118" t="s">
        <v>396</v>
      </c>
    </row>
    <row r="128" spans="1:4" ht="15">
      <c r="A128" s="119" t="s">
        <v>398</v>
      </c>
      <c r="B128" s="177"/>
      <c r="C128" s="177"/>
      <c r="D128" s="119" t="s">
        <v>166</v>
      </c>
    </row>
    <row r="129" spans="1:4" ht="15">
      <c r="A129" s="119" t="s">
        <v>402</v>
      </c>
      <c r="B129" s="177"/>
      <c r="C129" s="177"/>
      <c r="D129" s="119" t="s">
        <v>400</v>
      </c>
    </row>
    <row r="130" spans="1:4" ht="15">
      <c r="A130" s="119" t="s">
        <v>405</v>
      </c>
      <c r="B130" s="177"/>
      <c r="C130" s="177"/>
      <c r="D130" s="119" t="s">
        <v>403</v>
      </c>
    </row>
    <row r="131" spans="1:4" ht="15">
      <c r="A131" s="119" t="s">
        <v>408</v>
      </c>
      <c r="B131" s="177"/>
      <c r="C131" s="177"/>
      <c r="D131" s="119" t="s">
        <v>406</v>
      </c>
    </row>
    <row r="132" spans="1:4" ht="15">
      <c r="A132" s="119" t="s">
        <v>410</v>
      </c>
      <c r="B132" s="177"/>
      <c r="C132" s="177"/>
      <c r="D132" s="119" t="s">
        <v>409</v>
      </c>
    </row>
    <row r="133" spans="1:4" ht="15">
      <c r="A133" s="119" t="s">
        <v>413</v>
      </c>
      <c r="B133" s="177"/>
      <c r="C133" s="177"/>
      <c r="D133" s="119" t="s">
        <v>411</v>
      </c>
    </row>
    <row r="134" spans="1:4" ht="15">
      <c r="A134" s="119" t="s">
        <v>416</v>
      </c>
      <c r="B134" s="177"/>
      <c r="C134" s="177"/>
      <c r="D134" s="119" t="s">
        <v>414</v>
      </c>
    </row>
    <row r="135" spans="1:4" ht="15">
      <c r="A135" s="119" t="s">
        <v>419</v>
      </c>
      <c r="B135" s="177"/>
      <c r="C135" s="177"/>
      <c r="D135" s="119" t="s">
        <v>417</v>
      </c>
    </row>
    <row r="136" spans="1:4" ht="15">
      <c r="A136" s="119" t="s">
        <v>421</v>
      </c>
      <c r="B136" s="177"/>
      <c r="C136" s="177"/>
      <c r="D136" s="119" t="s">
        <v>591</v>
      </c>
    </row>
    <row r="137" spans="1:4" ht="15">
      <c r="A137" s="119" t="s">
        <v>423</v>
      </c>
      <c r="B137" s="177"/>
      <c r="C137" s="177"/>
      <c r="D137" s="119" t="s">
        <v>422</v>
      </c>
    </row>
    <row r="138" spans="1:4" ht="15">
      <c r="A138" s="119" t="s">
        <v>426</v>
      </c>
      <c r="B138" s="177"/>
      <c r="C138" s="177"/>
      <c r="D138" s="119" t="s">
        <v>424</v>
      </c>
    </row>
    <row r="139" spans="1:4" ht="15">
      <c r="A139" s="120" t="s">
        <v>594</v>
      </c>
      <c r="B139" s="177"/>
      <c r="C139" s="177"/>
      <c r="D139" s="120" t="s">
        <v>427</v>
      </c>
    </row>
    <row r="140" spans="1:4" ht="15">
      <c r="A140" s="118" t="s">
        <v>429</v>
      </c>
      <c r="B140" s="177"/>
      <c r="C140" s="177" t="s">
        <v>511</v>
      </c>
      <c r="D140" s="118" t="s">
        <v>73</v>
      </c>
    </row>
    <row r="141" spans="1:4" ht="15">
      <c r="A141" s="119" t="s">
        <v>432</v>
      </c>
      <c r="B141" s="177"/>
      <c r="C141" s="177"/>
      <c r="D141" s="119" t="s">
        <v>433</v>
      </c>
    </row>
    <row r="142" spans="1:4" ht="15">
      <c r="A142" s="119" t="s">
        <v>434</v>
      </c>
      <c r="B142" s="177"/>
      <c r="C142" s="177"/>
      <c r="D142" s="119" t="s">
        <v>435</v>
      </c>
    </row>
    <row r="143" spans="1:4" ht="15">
      <c r="A143" s="119" t="s">
        <v>436</v>
      </c>
      <c r="B143" s="177"/>
      <c r="C143" s="177"/>
      <c r="D143" s="119" t="s">
        <v>437</v>
      </c>
    </row>
    <row r="144" spans="1:4" ht="15">
      <c r="A144" s="119" t="s">
        <v>438</v>
      </c>
      <c r="B144" s="177"/>
      <c r="C144" s="177"/>
      <c r="D144" s="119" t="s">
        <v>592</v>
      </c>
    </row>
    <row r="145" spans="1:4" ht="15">
      <c r="A145" s="119" t="s">
        <v>440</v>
      </c>
      <c r="B145" s="177"/>
      <c r="C145" s="177"/>
      <c r="D145" s="119" t="s">
        <v>441</v>
      </c>
    </row>
    <row r="146" spans="1:4" ht="15">
      <c r="A146" s="119" t="s">
        <v>444</v>
      </c>
      <c r="B146" s="177"/>
      <c r="C146" s="177"/>
      <c r="D146" s="119" t="s">
        <v>512</v>
      </c>
    </row>
    <row r="147" spans="1:4" ht="15">
      <c r="A147" s="119" t="s">
        <v>446</v>
      </c>
      <c r="B147" s="177"/>
      <c r="C147" s="177"/>
      <c r="D147" s="119" t="s">
        <v>513</v>
      </c>
    </row>
    <row r="148" spans="1:4" ht="15">
      <c r="A148" s="119" t="s">
        <v>448</v>
      </c>
      <c r="B148" s="177"/>
      <c r="C148" s="177"/>
      <c r="D148" s="119" t="s">
        <v>449</v>
      </c>
    </row>
    <row r="149" spans="1:4" ht="15">
      <c r="A149" s="119" t="s">
        <v>452</v>
      </c>
      <c r="B149" s="177"/>
      <c r="C149" s="177"/>
      <c r="D149" s="119" t="s">
        <v>453</v>
      </c>
    </row>
    <row r="150" spans="1:4" ht="15">
      <c r="A150" s="119" t="s">
        <v>457</v>
      </c>
      <c r="B150" s="177"/>
      <c r="C150" s="177"/>
      <c r="D150" s="119" t="s">
        <v>458</v>
      </c>
    </row>
    <row r="151" spans="1:4" ht="15">
      <c r="A151" s="120" t="s">
        <v>461</v>
      </c>
      <c r="B151" s="177"/>
      <c r="C151" s="177"/>
      <c r="D151" s="120" t="s">
        <v>462</v>
      </c>
    </row>
    <row r="152" spans="1:4" ht="15">
      <c r="A152" s="121" t="s">
        <v>463</v>
      </c>
      <c r="B152" s="172" t="s">
        <v>464</v>
      </c>
      <c r="C152" s="172" t="s">
        <v>465</v>
      </c>
      <c r="D152" s="121" t="s">
        <v>466</v>
      </c>
    </row>
    <row r="153" spans="1:4" ht="15">
      <c r="A153" s="122" t="s">
        <v>468</v>
      </c>
      <c r="B153" s="172"/>
      <c r="C153" s="172"/>
      <c r="D153" s="122" t="s">
        <v>514</v>
      </c>
    </row>
    <row r="154" spans="1:4" ht="45.75" customHeight="1">
      <c r="A154" s="95" t="s">
        <v>595</v>
      </c>
      <c r="B154" s="170" t="s">
        <v>518</v>
      </c>
      <c r="C154" s="96" t="s">
        <v>517</v>
      </c>
      <c r="D154" s="117" t="s">
        <v>515</v>
      </c>
    </row>
    <row r="155" spans="1:4" ht="52.5" customHeight="1">
      <c r="A155" s="95" t="s">
        <v>596</v>
      </c>
      <c r="B155" s="171"/>
      <c r="C155" s="97" t="s">
        <v>516</v>
      </c>
      <c r="D155" s="117" t="s">
        <v>516</v>
      </c>
    </row>
  </sheetData>
  <sheetProtection/>
  <mergeCells count="30">
    <mergeCell ref="C62:C65"/>
    <mergeCell ref="C66:C69"/>
    <mergeCell ref="C83:C96"/>
    <mergeCell ref="B3:B27"/>
    <mergeCell ref="C5:C17"/>
    <mergeCell ref="C18:C20"/>
    <mergeCell ref="C23:C26"/>
    <mergeCell ref="B28:B42"/>
    <mergeCell ref="C28:C38"/>
    <mergeCell ref="C39:C42"/>
    <mergeCell ref="C140:C151"/>
    <mergeCell ref="B43:B107"/>
    <mergeCell ref="C43:C49"/>
    <mergeCell ref="C50:C52"/>
    <mergeCell ref="C53:C61"/>
    <mergeCell ref="C108:C116"/>
    <mergeCell ref="B108:B121"/>
    <mergeCell ref="C97:C100"/>
    <mergeCell ref="C70:C76"/>
    <mergeCell ref="C77:C82"/>
    <mergeCell ref="A1:D1"/>
    <mergeCell ref="B154:B155"/>
    <mergeCell ref="B152:B153"/>
    <mergeCell ref="C152:C153"/>
    <mergeCell ref="C101:C104"/>
    <mergeCell ref="C105:C106"/>
    <mergeCell ref="C117:C121"/>
    <mergeCell ref="B122:B151"/>
    <mergeCell ref="C123:C126"/>
    <mergeCell ref="C127:C139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3"/>
  <sheetViews>
    <sheetView zoomScale="90" zoomScaleNormal="90" zoomScalePageLayoutView="0" workbookViewId="0" topLeftCell="A1">
      <pane ySplit="2" topLeftCell="A3" activePane="bottomLeft" state="frozen"/>
      <selection pane="topLeft" activeCell="A1" sqref="A1:D1"/>
      <selection pane="bottomLeft" activeCell="A3" sqref="A3:D3"/>
    </sheetView>
  </sheetViews>
  <sheetFormatPr defaultColWidth="9.140625" defaultRowHeight="15"/>
  <cols>
    <col min="2" max="2" width="15.8515625" style="0" customWidth="1"/>
    <col min="3" max="3" width="8.140625" style="0" customWidth="1"/>
    <col min="4" max="4" width="47.140625" style="0" customWidth="1"/>
    <col min="5" max="6" width="13.00390625" style="0" customWidth="1"/>
    <col min="7" max="7" width="14.7109375" style="0" customWidth="1"/>
    <col min="8" max="8" width="15.8515625" style="0" customWidth="1"/>
    <col min="9" max="9" width="8.421875" style="0" customWidth="1"/>
    <col min="10" max="10" width="49.00390625" style="0" customWidth="1"/>
    <col min="11" max="11" width="13.00390625" style="0" customWidth="1"/>
    <col min="12" max="12" width="8.57421875" style="0" customWidth="1"/>
    <col min="13" max="13" width="7.8515625" style="0" customWidth="1"/>
    <col min="14" max="14" width="8.421875" style="0" customWidth="1"/>
    <col min="15" max="15" width="9.00390625" style="0" customWidth="1"/>
    <col min="16" max="16" width="9.421875" style="0" customWidth="1"/>
    <col min="17" max="16384" width="9.140625" style="1" customWidth="1"/>
  </cols>
  <sheetData>
    <row r="1" spans="1:16" ht="24.75" customHeight="1" thickBot="1">
      <c r="A1" s="169" t="s">
        <v>598</v>
      </c>
      <c r="B1" s="169"/>
      <c r="C1" s="169"/>
      <c r="D1" s="169"/>
      <c r="E1" s="169"/>
      <c r="F1" s="169"/>
      <c r="G1" s="169"/>
      <c r="H1" s="169"/>
      <c r="I1" s="169"/>
      <c r="J1" s="169"/>
      <c r="K1" s="37"/>
      <c r="L1" s="65"/>
      <c r="M1" s="71"/>
      <c r="N1" s="71"/>
      <c r="O1" s="71"/>
      <c r="P1" s="71"/>
    </row>
    <row r="2" spans="1:16" ht="67.5" customHeight="1">
      <c r="A2" s="30" t="s">
        <v>586</v>
      </c>
      <c r="B2" s="31" t="s">
        <v>584</v>
      </c>
      <c r="C2" s="30" t="s">
        <v>585</v>
      </c>
      <c r="D2" s="31" t="s">
        <v>584</v>
      </c>
      <c r="E2" s="162" t="s">
        <v>604</v>
      </c>
      <c r="F2" s="48" t="s">
        <v>600</v>
      </c>
      <c r="G2" s="148" t="s">
        <v>485</v>
      </c>
      <c r="H2" s="148" t="s">
        <v>486</v>
      </c>
      <c r="I2" s="148" t="s">
        <v>588</v>
      </c>
      <c r="J2" s="149" t="s">
        <v>487</v>
      </c>
      <c r="K2" s="152" t="s">
        <v>587</v>
      </c>
      <c r="L2" s="153" t="s">
        <v>0</v>
      </c>
      <c r="M2" s="154" t="s">
        <v>1</v>
      </c>
      <c r="N2" s="155" t="s">
        <v>2</v>
      </c>
      <c r="O2" s="156" t="s">
        <v>3</v>
      </c>
      <c r="P2" s="157" t="s">
        <v>4</v>
      </c>
    </row>
    <row r="3" spans="1:16" s="62" customFormat="1" ht="21" customHeight="1">
      <c r="A3" s="202" t="s">
        <v>589</v>
      </c>
      <c r="B3" s="202"/>
      <c r="C3" s="202"/>
      <c r="D3" s="202"/>
      <c r="E3" s="129">
        <v>1</v>
      </c>
      <c r="F3" s="151">
        <f>SUM(F7:F279)/2</f>
        <v>163647.5689181154</v>
      </c>
      <c r="G3" s="132"/>
      <c r="H3" s="132"/>
      <c r="I3" s="130"/>
      <c r="J3" s="158" t="s">
        <v>601</v>
      </c>
      <c r="K3" s="61">
        <f>L3+M3+N3+P3</f>
        <v>197</v>
      </c>
      <c r="L3" s="60">
        <f>SUM(L8:L283)</f>
        <v>58</v>
      </c>
      <c r="M3" s="60">
        <f>SUM(M8:M283)</f>
        <v>107</v>
      </c>
      <c r="N3" s="60">
        <f>SUM(N8:N283)</f>
        <v>20</v>
      </c>
      <c r="O3" s="60">
        <f>SUM(O8:O283)</f>
        <v>3</v>
      </c>
      <c r="P3" s="60">
        <f>SUM(P8:P283)</f>
        <v>12</v>
      </c>
    </row>
    <row r="4" spans="1:16" s="62" customFormat="1" ht="15">
      <c r="A4" s="128"/>
      <c r="B4" s="128"/>
      <c r="C4" s="128"/>
      <c r="D4" s="128"/>
      <c r="E4" s="163"/>
      <c r="F4" s="131"/>
      <c r="G4" s="132"/>
      <c r="H4" s="132"/>
      <c r="I4" s="130"/>
      <c r="J4" s="150" t="s">
        <v>603</v>
      </c>
      <c r="K4" s="166">
        <f>SUM(L4:P4)</f>
        <v>0.998751570413799</v>
      </c>
      <c r="L4" s="160">
        <v>0.28497380668304906</v>
      </c>
      <c r="M4" s="160">
        <v>0.33020172409706133</v>
      </c>
      <c r="N4" s="160">
        <v>0.20355723417536487</v>
      </c>
      <c r="O4" s="160">
        <v>0</v>
      </c>
      <c r="P4" s="160">
        <v>0.18001880545832377</v>
      </c>
    </row>
    <row r="5" spans="1:16" s="62" customFormat="1" ht="21.75" customHeight="1">
      <c r="A5" s="128"/>
      <c r="B5" s="128"/>
      <c r="C5" s="128"/>
      <c r="D5" s="128"/>
      <c r="E5" s="159"/>
      <c r="F5" s="131"/>
      <c r="G5" s="132"/>
      <c r="H5" s="132"/>
      <c r="I5" s="130"/>
      <c r="J5" s="189" t="s">
        <v>605</v>
      </c>
      <c r="K5" s="168">
        <f>SUM(L5:P5)</f>
        <v>163647.56891811558</v>
      </c>
      <c r="L5" s="167">
        <v>45754.41651133419</v>
      </c>
      <c r="M5" s="167">
        <v>53655.220266830715</v>
      </c>
      <c r="N5" s="167">
        <v>44486.64329695372</v>
      </c>
      <c r="O5" s="167">
        <v>0</v>
      </c>
      <c r="P5" s="167">
        <v>19751.288842996953</v>
      </c>
    </row>
    <row r="6" spans="1:16" s="62" customFormat="1" ht="21.75" customHeight="1">
      <c r="A6" s="128"/>
      <c r="B6" s="128"/>
      <c r="C6" s="128"/>
      <c r="D6" s="128"/>
      <c r="E6" s="159"/>
      <c r="F6" s="131"/>
      <c r="G6" s="132"/>
      <c r="H6" s="132"/>
      <c r="I6" s="130"/>
      <c r="J6" s="190"/>
      <c r="K6" s="166">
        <f>SUM(L6:P6)</f>
        <v>1</v>
      </c>
      <c r="L6" s="160">
        <f>L5/$K5</f>
        <v>0.27959117763752633</v>
      </c>
      <c r="M6" s="160">
        <f>M5/$K5</f>
        <v>0.32787056124052905</v>
      </c>
      <c r="N6" s="160">
        <f>N5/$K5</f>
        <v>0.2718442051480369</v>
      </c>
      <c r="O6" s="160">
        <f>O5/$K5</f>
        <v>0</v>
      </c>
      <c r="P6" s="160">
        <f>P5/$K5</f>
        <v>0.12069405597390767</v>
      </c>
    </row>
    <row r="7" spans="1:16" ht="15">
      <c r="A7" s="89">
        <v>110</v>
      </c>
      <c r="B7" s="213" t="s">
        <v>521</v>
      </c>
      <c r="C7" s="213"/>
      <c r="D7" s="216"/>
      <c r="E7" s="133">
        <f>SUM(E8:E20)</f>
        <v>0.12057617395839096</v>
      </c>
      <c r="F7" s="127">
        <f>SUM(F8:F20)</f>
        <v>13298.644553731821</v>
      </c>
      <c r="G7" s="84"/>
      <c r="H7" s="84"/>
      <c r="I7" s="92"/>
      <c r="J7" s="17"/>
      <c r="K7" s="45"/>
      <c r="L7" s="64"/>
      <c r="M7" s="72"/>
      <c r="N7" s="72"/>
      <c r="O7" s="72"/>
      <c r="P7" s="72"/>
    </row>
    <row r="8" spans="1:16" ht="25.5">
      <c r="A8" s="89">
        <v>111</v>
      </c>
      <c r="B8" s="88" t="s">
        <v>522</v>
      </c>
      <c r="C8" s="20">
        <v>11110</v>
      </c>
      <c r="D8" s="21" t="s">
        <v>397</v>
      </c>
      <c r="E8" s="134">
        <v>0.012508000221240686</v>
      </c>
      <c r="F8" s="49">
        <v>1704.0615639482528</v>
      </c>
      <c r="G8" s="85" t="s">
        <v>363</v>
      </c>
      <c r="H8" s="85" t="s">
        <v>395</v>
      </c>
      <c r="I8" s="92" t="s">
        <v>394</v>
      </c>
      <c r="J8" s="12" t="s">
        <v>396</v>
      </c>
      <c r="K8" s="46"/>
      <c r="L8" s="66">
        <v>1</v>
      </c>
      <c r="M8" s="73"/>
      <c r="N8" s="73"/>
      <c r="O8" s="73"/>
      <c r="P8" s="73"/>
    </row>
    <row r="9" spans="1:16" ht="15.75" customHeight="1">
      <c r="A9" s="79"/>
      <c r="B9" s="81"/>
      <c r="C9" s="20">
        <v>11120</v>
      </c>
      <c r="D9" s="21" t="s">
        <v>428</v>
      </c>
      <c r="E9" s="134">
        <v>0.018489400200696907</v>
      </c>
      <c r="F9" s="49">
        <v>789.8852113659188</v>
      </c>
      <c r="G9" s="85"/>
      <c r="H9" s="85"/>
      <c r="I9" s="92" t="s">
        <v>426</v>
      </c>
      <c r="J9" s="12" t="s">
        <v>427</v>
      </c>
      <c r="K9" s="33"/>
      <c r="L9" s="66">
        <v>1</v>
      </c>
      <c r="M9" s="73"/>
      <c r="N9" s="73"/>
      <c r="O9" s="73"/>
      <c r="P9" s="73"/>
    </row>
    <row r="10" spans="1:16" ht="15">
      <c r="A10" s="89"/>
      <c r="B10" s="81"/>
      <c r="C10" s="20">
        <v>11130</v>
      </c>
      <c r="D10" s="21" t="s">
        <v>425</v>
      </c>
      <c r="E10" s="134">
        <v>0.00455913842555646</v>
      </c>
      <c r="F10" s="49">
        <v>199.18714813815876</v>
      </c>
      <c r="G10" s="85"/>
      <c r="H10" s="85"/>
      <c r="I10" s="92" t="s">
        <v>423</v>
      </c>
      <c r="J10" s="12" t="s">
        <v>424</v>
      </c>
      <c r="K10" s="33"/>
      <c r="L10" s="66">
        <v>1</v>
      </c>
      <c r="M10" s="73"/>
      <c r="N10" s="73"/>
      <c r="O10" s="73"/>
      <c r="P10" s="73"/>
    </row>
    <row r="11" spans="1:16" ht="15">
      <c r="A11" s="89"/>
      <c r="B11" s="81"/>
      <c r="C11" s="20">
        <v>11182</v>
      </c>
      <c r="D11" s="21" t="s">
        <v>399</v>
      </c>
      <c r="E11" s="134">
        <v>0.0010824990715792634</v>
      </c>
      <c r="F11" s="49">
        <v>46.268049954977236</v>
      </c>
      <c r="G11" s="85"/>
      <c r="H11" s="85"/>
      <c r="I11" s="92" t="s">
        <v>398</v>
      </c>
      <c r="J11" s="12" t="s">
        <v>166</v>
      </c>
      <c r="K11" s="33"/>
      <c r="L11" s="66">
        <v>1</v>
      </c>
      <c r="M11" s="73"/>
      <c r="N11" s="73"/>
      <c r="O11" s="73"/>
      <c r="P11" s="73"/>
    </row>
    <row r="12" spans="1:16" ht="15">
      <c r="A12" s="89">
        <v>112</v>
      </c>
      <c r="B12" s="88" t="s">
        <v>523</v>
      </c>
      <c r="C12" s="20">
        <v>11220</v>
      </c>
      <c r="D12" s="21" t="s">
        <v>404</v>
      </c>
      <c r="E12" s="134">
        <v>0.016182175902148405</v>
      </c>
      <c r="F12" s="49">
        <v>3669.568863132745</v>
      </c>
      <c r="G12" s="85"/>
      <c r="H12" s="85"/>
      <c r="I12" s="92" t="s">
        <v>402</v>
      </c>
      <c r="J12" s="12" t="s">
        <v>403</v>
      </c>
      <c r="K12" s="33"/>
      <c r="L12" s="66">
        <v>1</v>
      </c>
      <c r="M12" s="73"/>
      <c r="N12" s="73"/>
      <c r="O12" s="73"/>
      <c r="P12" s="73"/>
    </row>
    <row r="13" spans="1:16" ht="15">
      <c r="A13" s="89"/>
      <c r="B13" s="81"/>
      <c r="C13" s="207">
        <v>11230</v>
      </c>
      <c r="D13" s="210" t="s">
        <v>412</v>
      </c>
      <c r="E13" s="191">
        <v>0.0053966924517418755</v>
      </c>
      <c r="F13" s="200">
        <v>234.40524032045417</v>
      </c>
      <c r="G13" s="85"/>
      <c r="H13" s="85"/>
      <c r="I13" s="92" t="s">
        <v>410</v>
      </c>
      <c r="J13" s="14" t="s">
        <v>411</v>
      </c>
      <c r="K13" s="33"/>
      <c r="L13" s="66"/>
      <c r="M13" s="73"/>
      <c r="N13" s="73">
        <v>1</v>
      </c>
      <c r="O13" s="73"/>
      <c r="P13" s="73"/>
    </row>
    <row r="14" spans="1:16" ht="15">
      <c r="A14" s="79"/>
      <c r="B14" s="81"/>
      <c r="C14" s="209"/>
      <c r="D14" s="234"/>
      <c r="E14" s="192"/>
      <c r="F14" s="227"/>
      <c r="G14" s="85"/>
      <c r="H14" s="85"/>
      <c r="I14" s="92" t="s">
        <v>421</v>
      </c>
      <c r="J14" s="14" t="s">
        <v>422</v>
      </c>
      <c r="K14" s="33"/>
      <c r="L14" s="66"/>
      <c r="M14" s="73"/>
      <c r="N14" s="73"/>
      <c r="O14" s="73"/>
      <c r="P14" s="73"/>
    </row>
    <row r="15" spans="1:16" ht="15">
      <c r="A15" s="89"/>
      <c r="B15" s="81"/>
      <c r="C15" s="20">
        <v>11240</v>
      </c>
      <c r="D15" s="21" t="s">
        <v>401</v>
      </c>
      <c r="E15" s="134">
        <v>0.005238663390197457</v>
      </c>
      <c r="F15" s="49">
        <v>57.42917124821373</v>
      </c>
      <c r="G15" s="85"/>
      <c r="H15" s="85"/>
      <c r="I15" s="92" t="s">
        <v>398</v>
      </c>
      <c r="J15" s="12" t="s">
        <v>400</v>
      </c>
      <c r="K15" s="33"/>
      <c r="L15" s="66">
        <v>1</v>
      </c>
      <c r="M15" s="73"/>
      <c r="N15" s="73"/>
      <c r="O15" s="73"/>
      <c r="P15" s="73"/>
    </row>
    <row r="16" spans="1:16" ht="25.5">
      <c r="A16" s="89">
        <v>113</v>
      </c>
      <c r="B16" s="88" t="s">
        <v>407</v>
      </c>
      <c r="C16" s="207">
        <v>11320</v>
      </c>
      <c r="D16" s="210" t="s">
        <v>407</v>
      </c>
      <c r="E16" s="191">
        <v>0.006210542118695628</v>
      </c>
      <c r="F16" s="200">
        <v>436.9833036882291</v>
      </c>
      <c r="G16" s="85"/>
      <c r="H16" s="85"/>
      <c r="I16" s="92" t="s">
        <v>405</v>
      </c>
      <c r="J16" s="14" t="s">
        <v>406</v>
      </c>
      <c r="K16" s="33"/>
      <c r="L16" s="66"/>
      <c r="M16" s="73"/>
      <c r="N16" s="73">
        <v>1</v>
      </c>
      <c r="O16" s="73"/>
      <c r="P16" s="73"/>
    </row>
    <row r="17" spans="1:16" ht="15">
      <c r="A17" s="89"/>
      <c r="B17" s="81"/>
      <c r="C17" s="209"/>
      <c r="D17" s="234"/>
      <c r="E17" s="192"/>
      <c r="F17" s="227"/>
      <c r="G17" s="85"/>
      <c r="H17" s="85"/>
      <c r="I17" s="92" t="s">
        <v>408</v>
      </c>
      <c r="J17" s="14" t="s">
        <v>409</v>
      </c>
      <c r="K17" s="33"/>
      <c r="L17" s="66"/>
      <c r="M17" s="73"/>
      <c r="N17" s="73"/>
      <c r="O17" s="73"/>
      <c r="P17" s="73"/>
    </row>
    <row r="18" spans="1:16" ht="15">
      <c r="A18" s="79"/>
      <c r="B18" s="81"/>
      <c r="C18" s="20">
        <v>11330</v>
      </c>
      <c r="D18" s="21" t="s">
        <v>418</v>
      </c>
      <c r="E18" s="134">
        <v>0.009458039333433418</v>
      </c>
      <c r="F18" s="49">
        <v>882.5114223110753</v>
      </c>
      <c r="G18" s="85"/>
      <c r="H18" s="85"/>
      <c r="I18" s="92" t="s">
        <v>416</v>
      </c>
      <c r="J18" s="12" t="s">
        <v>417</v>
      </c>
      <c r="K18" s="33"/>
      <c r="L18" s="66">
        <v>1</v>
      </c>
      <c r="M18" s="73"/>
      <c r="N18" s="73"/>
      <c r="O18" s="73"/>
      <c r="P18" s="73"/>
    </row>
    <row r="19" spans="1:16" ht="25.5">
      <c r="A19" s="89">
        <v>114</v>
      </c>
      <c r="B19" s="88" t="s">
        <v>524</v>
      </c>
      <c r="C19" s="20">
        <v>11420</v>
      </c>
      <c r="D19" s="21" t="s">
        <v>415</v>
      </c>
      <c r="E19" s="134">
        <v>0.03635458560829336</v>
      </c>
      <c r="F19" s="49">
        <v>4864.654391821565</v>
      </c>
      <c r="G19" s="85"/>
      <c r="H19" s="85"/>
      <c r="I19" s="92" t="s">
        <v>413</v>
      </c>
      <c r="J19" s="12" t="s">
        <v>414</v>
      </c>
      <c r="K19" s="33"/>
      <c r="L19" s="66">
        <v>1</v>
      </c>
      <c r="M19" s="73"/>
      <c r="N19" s="73"/>
      <c r="O19" s="73"/>
      <c r="P19" s="73"/>
    </row>
    <row r="20" spans="1:16" ht="15">
      <c r="A20" s="89"/>
      <c r="B20" s="81"/>
      <c r="C20" s="20">
        <v>11430</v>
      </c>
      <c r="D20" s="21" t="s">
        <v>420</v>
      </c>
      <c r="E20" s="134">
        <v>0.005096437234807481</v>
      </c>
      <c r="F20" s="49">
        <v>413.6901878022333</v>
      </c>
      <c r="G20" s="85"/>
      <c r="H20" s="85"/>
      <c r="I20" s="92" t="s">
        <v>419</v>
      </c>
      <c r="J20" s="12" t="s">
        <v>591</v>
      </c>
      <c r="K20" s="33"/>
      <c r="L20" s="66">
        <v>1</v>
      </c>
      <c r="M20" s="73"/>
      <c r="N20" s="73"/>
      <c r="O20" s="73"/>
      <c r="P20" s="73"/>
    </row>
    <row r="21" spans="1:16" ht="15">
      <c r="A21" s="89">
        <v>120</v>
      </c>
      <c r="B21" s="213" t="s">
        <v>525</v>
      </c>
      <c r="C21" s="213"/>
      <c r="D21" s="216"/>
      <c r="E21" s="164">
        <f>SUM(E22:E33)</f>
        <v>0.07217977386041294</v>
      </c>
      <c r="F21" s="146">
        <f>SUM(F22:F33)</f>
        <v>9554.836687530254</v>
      </c>
      <c r="G21" s="85" t="s">
        <v>363</v>
      </c>
      <c r="H21" s="85" t="s">
        <v>364</v>
      </c>
      <c r="I21" s="92"/>
      <c r="J21" s="33"/>
      <c r="K21" s="33"/>
      <c r="L21" s="66"/>
      <c r="M21" s="73"/>
      <c r="N21" s="73"/>
      <c r="O21" s="73"/>
      <c r="P21" s="73"/>
    </row>
    <row r="22" spans="1:16" ht="15">
      <c r="A22" s="89">
        <v>121</v>
      </c>
      <c r="B22" s="88" t="s">
        <v>526</v>
      </c>
      <c r="C22" s="25">
        <v>12110</v>
      </c>
      <c r="D22" s="11" t="s">
        <v>365</v>
      </c>
      <c r="E22" s="135">
        <v>0.012918875781256172</v>
      </c>
      <c r="F22" s="50">
        <v>1299.9275665818948</v>
      </c>
      <c r="G22" s="86"/>
      <c r="H22" s="86"/>
      <c r="I22" s="92" t="s">
        <v>362</v>
      </c>
      <c r="J22" s="10" t="s">
        <v>73</v>
      </c>
      <c r="K22" s="33"/>
      <c r="L22" s="66"/>
      <c r="M22" s="73">
        <v>1</v>
      </c>
      <c r="N22" s="73"/>
      <c r="O22" s="73"/>
      <c r="P22" s="73"/>
    </row>
    <row r="23" spans="1:16" ht="15">
      <c r="A23" s="89"/>
      <c r="B23" s="81"/>
      <c r="C23" s="25">
        <v>12181</v>
      </c>
      <c r="D23" s="11" t="s">
        <v>366</v>
      </c>
      <c r="E23" s="135">
        <v>0.0022756184862396194</v>
      </c>
      <c r="F23" s="50">
        <v>235.4013870385701</v>
      </c>
      <c r="G23" s="85"/>
      <c r="H23" s="85"/>
      <c r="I23" s="92" t="s">
        <v>362</v>
      </c>
      <c r="J23" s="10" t="s">
        <v>73</v>
      </c>
      <c r="K23" s="33"/>
      <c r="L23" s="66"/>
      <c r="M23" s="73">
        <v>1</v>
      </c>
      <c r="N23" s="73"/>
      <c r="O23" s="73"/>
      <c r="P23" s="73"/>
    </row>
    <row r="24" spans="1:16" ht="15">
      <c r="A24" s="89"/>
      <c r="B24" s="81"/>
      <c r="C24" s="25">
        <v>12182</v>
      </c>
      <c r="D24" s="11" t="s">
        <v>367</v>
      </c>
      <c r="E24" s="135">
        <v>0.00333441319858722</v>
      </c>
      <c r="F24" s="50">
        <v>394.98402534128</v>
      </c>
      <c r="G24" s="85"/>
      <c r="H24" s="85"/>
      <c r="I24" s="92" t="s">
        <v>362</v>
      </c>
      <c r="J24" s="10" t="s">
        <v>73</v>
      </c>
      <c r="K24" s="33"/>
      <c r="L24" s="66"/>
      <c r="M24" s="73">
        <v>1</v>
      </c>
      <c r="N24" s="73"/>
      <c r="O24" s="73"/>
      <c r="P24" s="73"/>
    </row>
    <row r="25" spans="1:16" ht="15">
      <c r="A25" s="89"/>
      <c r="B25" s="81"/>
      <c r="C25" s="25">
        <v>12191</v>
      </c>
      <c r="D25" s="11" t="s">
        <v>368</v>
      </c>
      <c r="E25" s="135">
        <v>0.005507312794822968</v>
      </c>
      <c r="F25" s="50">
        <v>436.7333054557765</v>
      </c>
      <c r="G25" s="85"/>
      <c r="H25" s="85"/>
      <c r="I25" s="92" t="s">
        <v>362</v>
      </c>
      <c r="J25" s="10" t="s">
        <v>73</v>
      </c>
      <c r="K25" s="33"/>
      <c r="L25" s="66"/>
      <c r="M25" s="73">
        <v>1</v>
      </c>
      <c r="N25" s="73"/>
      <c r="O25" s="73"/>
      <c r="P25" s="73"/>
    </row>
    <row r="26" spans="1:16" ht="15">
      <c r="A26" s="89">
        <v>122</v>
      </c>
      <c r="B26" s="88" t="s">
        <v>527</v>
      </c>
      <c r="C26" s="25">
        <v>12220</v>
      </c>
      <c r="D26" s="11" t="s">
        <v>369</v>
      </c>
      <c r="E26" s="135">
        <v>0.017027631381411043</v>
      </c>
      <c r="F26" s="50">
        <v>2520.526141397576</v>
      </c>
      <c r="G26" s="85"/>
      <c r="H26" s="85"/>
      <c r="I26" s="92" t="s">
        <v>362</v>
      </c>
      <c r="J26" s="10" t="s">
        <v>73</v>
      </c>
      <c r="K26" s="33"/>
      <c r="L26" s="66"/>
      <c r="M26" s="73">
        <v>1</v>
      </c>
      <c r="N26" s="73"/>
      <c r="O26" s="73"/>
      <c r="P26" s="73"/>
    </row>
    <row r="27" spans="1:16" ht="15">
      <c r="A27" s="89"/>
      <c r="B27" s="81"/>
      <c r="C27" s="25">
        <v>12230</v>
      </c>
      <c r="D27" s="11" t="s">
        <v>370</v>
      </c>
      <c r="E27" s="135">
        <v>0.003903317820147125</v>
      </c>
      <c r="F27" s="50">
        <v>530.7667200528322</v>
      </c>
      <c r="G27" s="85"/>
      <c r="H27" s="85"/>
      <c r="I27" s="92" t="s">
        <v>362</v>
      </c>
      <c r="J27" s="10" t="s">
        <v>73</v>
      </c>
      <c r="K27" s="33"/>
      <c r="L27" s="66"/>
      <c r="M27" s="73">
        <v>1</v>
      </c>
      <c r="N27" s="73"/>
      <c r="O27" s="73"/>
      <c r="P27" s="73"/>
    </row>
    <row r="28" spans="1:16" ht="15">
      <c r="A28" s="89"/>
      <c r="B28" s="81"/>
      <c r="C28" s="25">
        <v>12240</v>
      </c>
      <c r="D28" s="11" t="s">
        <v>371</v>
      </c>
      <c r="E28" s="135">
        <v>0.007379957174124321</v>
      </c>
      <c r="F28" s="50">
        <v>405.0144573426213</v>
      </c>
      <c r="G28" s="85"/>
      <c r="H28" s="85"/>
      <c r="I28" s="92" t="s">
        <v>362</v>
      </c>
      <c r="J28" s="10" t="s">
        <v>73</v>
      </c>
      <c r="K28" s="33"/>
      <c r="L28" s="66"/>
      <c r="M28" s="73">
        <v>1</v>
      </c>
      <c r="N28" s="73"/>
      <c r="O28" s="73"/>
      <c r="P28" s="73"/>
    </row>
    <row r="29" spans="1:16" ht="15" customHeight="1">
      <c r="A29" s="89"/>
      <c r="B29" s="81"/>
      <c r="C29" s="25">
        <v>12250</v>
      </c>
      <c r="D29" s="11" t="s">
        <v>372</v>
      </c>
      <c r="E29" s="135">
        <v>0.007395760080278763</v>
      </c>
      <c r="F29" s="50">
        <v>1076.94482378416</v>
      </c>
      <c r="G29" s="85"/>
      <c r="H29" s="85"/>
      <c r="I29" s="92" t="s">
        <v>362</v>
      </c>
      <c r="J29" s="10" t="s">
        <v>73</v>
      </c>
      <c r="K29" s="33"/>
      <c r="L29" s="66"/>
      <c r="M29" s="73">
        <v>1</v>
      </c>
      <c r="N29" s="73"/>
      <c r="O29" s="73"/>
      <c r="P29" s="73"/>
    </row>
    <row r="30" spans="1:16" ht="15">
      <c r="A30" s="89"/>
      <c r="B30" s="81"/>
      <c r="C30" s="25">
        <v>12261</v>
      </c>
      <c r="D30" s="11" t="s">
        <v>373</v>
      </c>
      <c r="E30" s="135">
        <v>0.0025837751562512346</v>
      </c>
      <c r="F30" s="50">
        <v>89.47356549271726</v>
      </c>
      <c r="G30" s="85"/>
      <c r="H30" s="85"/>
      <c r="I30" s="92" t="s">
        <v>362</v>
      </c>
      <c r="J30" s="10" t="s">
        <v>73</v>
      </c>
      <c r="K30" s="33"/>
      <c r="L30" s="66"/>
      <c r="M30" s="73">
        <v>1</v>
      </c>
      <c r="N30" s="73"/>
      <c r="O30" s="73"/>
      <c r="P30" s="73"/>
    </row>
    <row r="31" spans="1:16" ht="15">
      <c r="A31" s="79"/>
      <c r="B31" s="81"/>
      <c r="C31" s="25">
        <v>12262</v>
      </c>
      <c r="D31" s="11" t="s">
        <v>374</v>
      </c>
      <c r="E31" s="135">
        <v>0.004606547144019786</v>
      </c>
      <c r="F31" s="50">
        <v>1494.3208480313212</v>
      </c>
      <c r="G31" s="85"/>
      <c r="H31" s="85"/>
      <c r="I31" s="92" t="s">
        <v>362</v>
      </c>
      <c r="J31" s="10" t="s">
        <v>73</v>
      </c>
      <c r="K31" s="33"/>
      <c r="L31" s="66"/>
      <c r="M31" s="73">
        <v>1</v>
      </c>
      <c r="N31" s="73"/>
      <c r="O31" s="73"/>
      <c r="P31" s="73"/>
    </row>
    <row r="32" spans="1:16" ht="15">
      <c r="A32" s="89"/>
      <c r="B32" s="81"/>
      <c r="C32" s="25">
        <v>12263</v>
      </c>
      <c r="D32" s="11" t="s">
        <v>375</v>
      </c>
      <c r="E32" s="135">
        <v>0.0030736652470389303</v>
      </c>
      <c r="F32" s="50">
        <v>976.0928631192604</v>
      </c>
      <c r="G32" s="85"/>
      <c r="H32" s="85"/>
      <c r="I32" s="92" t="s">
        <v>362</v>
      </c>
      <c r="J32" s="10" t="s">
        <v>73</v>
      </c>
      <c r="K32" s="33"/>
      <c r="L32" s="66"/>
      <c r="M32" s="73">
        <v>1</v>
      </c>
      <c r="N32" s="73"/>
      <c r="O32" s="73"/>
      <c r="P32" s="73"/>
    </row>
    <row r="33" spans="1:16" ht="15" customHeight="1">
      <c r="A33" s="89"/>
      <c r="B33" s="81"/>
      <c r="C33" s="25">
        <v>12281</v>
      </c>
      <c r="D33" s="11" t="s">
        <v>376</v>
      </c>
      <c r="E33" s="135">
        <v>0.0021728995962357477</v>
      </c>
      <c r="F33" s="50">
        <v>94.65098389224389</v>
      </c>
      <c r="G33" s="85"/>
      <c r="H33" s="85"/>
      <c r="I33" s="92" t="s">
        <v>362</v>
      </c>
      <c r="J33" s="10" t="s">
        <v>73</v>
      </c>
      <c r="K33" s="33"/>
      <c r="L33" s="66"/>
      <c r="M33" s="73">
        <v>1</v>
      </c>
      <c r="N33" s="73"/>
      <c r="O33" s="73"/>
      <c r="P33" s="73"/>
    </row>
    <row r="34" spans="1:16" ht="15">
      <c r="A34" s="89">
        <v>130</v>
      </c>
      <c r="B34" s="213" t="s">
        <v>528</v>
      </c>
      <c r="C34" s="214"/>
      <c r="D34" s="215"/>
      <c r="E34" s="164">
        <f>SUM(E35:E39)</f>
        <v>0.06540032712015739</v>
      </c>
      <c r="F34" s="146">
        <f>SUM(F35:F39)</f>
        <v>9463.030149041399</v>
      </c>
      <c r="G34" s="85"/>
      <c r="H34" s="85"/>
      <c r="I34" s="92"/>
      <c r="J34" s="33"/>
      <c r="K34" s="33"/>
      <c r="L34" s="66"/>
      <c r="M34" s="73"/>
      <c r="N34" s="73"/>
      <c r="O34" s="73"/>
      <c r="P34" s="73"/>
    </row>
    <row r="35" spans="1:16" ht="15" customHeight="1">
      <c r="A35" s="89"/>
      <c r="B35" s="81"/>
      <c r="C35" s="25">
        <v>13010</v>
      </c>
      <c r="D35" s="11" t="s">
        <v>377</v>
      </c>
      <c r="E35" s="135">
        <v>0.013985571946680994</v>
      </c>
      <c r="F35" s="50">
        <v>345.95444663438985</v>
      </c>
      <c r="G35" s="85"/>
      <c r="H35" s="85"/>
      <c r="I35" s="92" t="s">
        <v>362</v>
      </c>
      <c r="J35" s="10" t="s">
        <v>73</v>
      </c>
      <c r="K35" s="33"/>
      <c r="L35" s="66"/>
      <c r="M35" s="73">
        <v>1</v>
      </c>
      <c r="N35" s="73"/>
      <c r="O35" s="73"/>
      <c r="P35" s="73"/>
    </row>
    <row r="36" spans="1:16" ht="15">
      <c r="A36" s="89"/>
      <c r="B36" s="81"/>
      <c r="C36" s="25">
        <v>13020</v>
      </c>
      <c r="D36" s="11" t="s">
        <v>378</v>
      </c>
      <c r="E36" s="135">
        <v>0.016356007869847266</v>
      </c>
      <c r="F36" s="50">
        <v>1180.1682555234281</v>
      </c>
      <c r="G36" s="85"/>
      <c r="H36" s="85"/>
      <c r="I36" s="92" t="s">
        <v>362</v>
      </c>
      <c r="J36" s="10" t="s">
        <v>73</v>
      </c>
      <c r="K36" s="33"/>
      <c r="L36" s="66"/>
      <c r="M36" s="73">
        <v>1</v>
      </c>
      <c r="N36" s="73"/>
      <c r="O36" s="73"/>
      <c r="P36" s="73"/>
    </row>
    <row r="37" spans="1:16" ht="15">
      <c r="A37" s="89"/>
      <c r="B37" s="81"/>
      <c r="C37" s="25">
        <v>13030</v>
      </c>
      <c r="D37" s="11" t="s">
        <v>379</v>
      </c>
      <c r="E37" s="135">
        <v>0.002646986780869002</v>
      </c>
      <c r="F37" s="50">
        <v>609.1696403225114</v>
      </c>
      <c r="G37" s="85"/>
      <c r="H37" s="85"/>
      <c r="I37" s="92" t="s">
        <v>362</v>
      </c>
      <c r="J37" s="10" t="s">
        <v>73</v>
      </c>
      <c r="K37" s="33"/>
      <c r="L37" s="66"/>
      <c r="M37" s="73">
        <v>1</v>
      </c>
      <c r="N37" s="73"/>
      <c r="O37" s="73"/>
      <c r="P37" s="73"/>
    </row>
    <row r="38" spans="1:16" ht="15">
      <c r="A38" s="89"/>
      <c r="B38" s="81"/>
      <c r="C38" s="25">
        <v>13040</v>
      </c>
      <c r="D38" s="11" t="s">
        <v>380</v>
      </c>
      <c r="E38" s="135">
        <v>0.03200088496274465</v>
      </c>
      <c r="F38" s="50">
        <v>7319.561651942148</v>
      </c>
      <c r="G38" s="85"/>
      <c r="H38" s="85"/>
      <c r="I38" s="92" t="s">
        <v>362</v>
      </c>
      <c r="J38" s="10" t="s">
        <v>73</v>
      </c>
      <c r="K38" s="33"/>
      <c r="L38" s="66"/>
      <c r="M38" s="73">
        <v>1</v>
      </c>
      <c r="N38" s="73"/>
      <c r="O38" s="73"/>
      <c r="P38" s="73"/>
    </row>
    <row r="39" spans="1:16" ht="24">
      <c r="A39" s="89"/>
      <c r="B39" s="81"/>
      <c r="C39" s="25">
        <v>13081</v>
      </c>
      <c r="D39" s="11" t="s">
        <v>381</v>
      </c>
      <c r="E39" s="135">
        <v>0.00041087556001548684</v>
      </c>
      <c r="F39" s="50">
        <v>8.176154618920712</v>
      </c>
      <c r="G39" s="85"/>
      <c r="H39" s="85"/>
      <c r="I39" s="92" t="s">
        <v>362</v>
      </c>
      <c r="J39" s="10" t="s">
        <v>73</v>
      </c>
      <c r="K39" s="33"/>
      <c r="L39" s="66"/>
      <c r="M39" s="73">
        <v>1</v>
      </c>
      <c r="N39" s="73"/>
      <c r="O39" s="73"/>
      <c r="P39" s="73"/>
    </row>
    <row r="40" spans="1:16" ht="51">
      <c r="A40" s="89">
        <v>140</v>
      </c>
      <c r="B40" s="213" t="s">
        <v>529</v>
      </c>
      <c r="C40" s="213"/>
      <c r="D40" s="216"/>
      <c r="E40" s="164">
        <f>SUM(E41:E51)</f>
        <v>0.03313079275278723</v>
      </c>
      <c r="F40" s="146">
        <f>SUM(F41:F51)</f>
        <v>7781.488651028623</v>
      </c>
      <c r="G40" s="85" t="s">
        <v>329</v>
      </c>
      <c r="H40" s="85"/>
      <c r="I40" s="92"/>
      <c r="J40" s="33"/>
      <c r="K40" s="33"/>
      <c r="L40" s="66"/>
      <c r="M40" s="73"/>
      <c r="N40" s="73"/>
      <c r="O40" s="73"/>
      <c r="P40" s="73"/>
    </row>
    <row r="41" spans="1:16" ht="25.5">
      <c r="A41" s="89"/>
      <c r="B41" s="81"/>
      <c r="C41" s="20">
        <v>14010</v>
      </c>
      <c r="D41" s="21" t="s">
        <v>530</v>
      </c>
      <c r="E41" s="134">
        <v>0.005293973561738004</v>
      </c>
      <c r="F41" s="49">
        <v>980.289992568281</v>
      </c>
      <c r="G41" s="86"/>
      <c r="H41" s="85" t="s">
        <v>330</v>
      </c>
      <c r="I41" s="92" t="s">
        <v>328</v>
      </c>
      <c r="J41" s="12" t="s">
        <v>73</v>
      </c>
      <c r="K41" s="33"/>
      <c r="L41" s="66">
        <v>1</v>
      </c>
      <c r="M41" s="73"/>
      <c r="N41" s="73"/>
      <c r="O41" s="73"/>
      <c r="P41" s="73"/>
    </row>
    <row r="42" spans="1:16" s="4" customFormat="1" ht="15">
      <c r="A42" s="79"/>
      <c r="B42" s="81"/>
      <c r="C42" s="25">
        <v>14015</v>
      </c>
      <c r="D42" s="11" t="s">
        <v>531</v>
      </c>
      <c r="E42" s="135">
        <v>0.002244012673930736</v>
      </c>
      <c r="F42" s="50">
        <v>69.94792612738065</v>
      </c>
      <c r="G42" s="85"/>
      <c r="H42" s="85" t="s">
        <v>346</v>
      </c>
      <c r="I42" s="92" t="s">
        <v>355</v>
      </c>
      <c r="J42" s="10" t="s">
        <v>356</v>
      </c>
      <c r="K42" s="33"/>
      <c r="L42" s="66"/>
      <c r="M42" s="73">
        <v>1</v>
      </c>
      <c r="N42" s="73"/>
      <c r="O42" s="73"/>
      <c r="P42" s="73"/>
    </row>
    <row r="43" spans="1:16" ht="25.5">
      <c r="A43" s="89"/>
      <c r="B43" s="82"/>
      <c r="C43" s="20">
        <v>14020</v>
      </c>
      <c r="D43" s="12" t="s">
        <v>338</v>
      </c>
      <c r="E43" s="134">
        <v>0.002662789687023444</v>
      </c>
      <c r="F43" s="51">
        <v>2147.4801679812617</v>
      </c>
      <c r="G43" s="85"/>
      <c r="H43" s="85" t="s">
        <v>330</v>
      </c>
      <c r="I43" s="92" t="s">
        <v>336</v>
      </c>
      <c r="J43" s="12" t="s">
        <v>577</v>
      </c>
      <c r="K43" s="33"/>
      <c r="L43" s="66">
        <v>1</v>
      </c>
      <c r="M43" s="73"/>
      <c r="N43" s="73"/>
      <c r="O43" s="73"/>
      <c r="P43" s="73"/>
    </row>
    <row r="44" spans="1:16" ht="15">
      <c r="A44" s="89"/>
      <c r="B44" s="81"/>
      <c r="C44" s="20">
        <v>14021</v>
      </c>
      <c r="D44" s="12" t="s">
        <v>532</v>
      </c>
      <c r="E44" s="134">
        <v>0.002378337376243491</v>
      </c>
      <c r="F44" s="51">
        <v>1333.3628601756861</v>
      </c>
      <c r="G44" s="85"/>
      <c r="H44" s="85"/>
      <c r="I44" s="92" t="s">
        <v>341</v>
      </c>
      <c r="J44" s="12" t="s">
        <v>337</v>
      </c>
      <c r="K44" s="33"/>
      <c r="L44" s="66">
        <v>1</v>
      </c>
      <c r="M44" s="73"/>
      <c r="N44" s="73"/>
      <c r="O44" s="73"/>
      <c r="P44" s="73"/>
    </row>
    <row r="45" spans="1:16" s="4" customFormat="1" ht="15">
      <c r="A45" s="89"/>
      <c r="B45" s="81"/>
      <c r="C45" s="20">
        <v>14022</v>
      </c>
      <c r="D45" s="12" t="s">
        <v>533</v>
      </c>
      <c r="E45" s="134">
        <v>0.0010271889000387172</v>
      </c>
      <c r="F45" s="51">
        <v>639.2473439638045</v>
      </c>
      <c r="G45" s="85"/>
      <c r="H45" s="85"/>
      <c r="I45" s="92" t="s">
        <v>578</v>
      </c>
      <c r="J45" s="12" t="s">
        <v>342</v>
      </c>
      <c r="K45" s="33"/>
      <c r="L45" s="66">
        <v>1</v>
      </c>
      <c r="M45" s="73"/>
      <c r="N45" s="73"/>
      <c r="O45" s="73"/>
      <c r="P45" s="73"/>
    </row>
    <row r="46" spans="1:16" s="4" customFormat="1" ht="15">
      <c r="A46" s="89"/>
      <c r="B46" s="82"/>
      <c r="C46" s="20">
        <v>14030</v>
      </c>
      <c r="D46" s="12" t="s">
        <v>335</v>
      </c>
      <c r="E46" s="134">
        <v>0.010279790453464391</v>
      </c>
      <c r="F46" s="51">
        <v>962.338241196359</v>
      </c>
      <c r="G46" s="85"/>
      <c r="H46" s="85"/>
      <c r="I46" s="92" t="s">
        <v>333</v>
      </c>
      <c r="J46" s="12" t="s">
        <v>576</v>
      </c>
      <c r="K46" s="33"/>
      <c r="L46" s="66">
        <v>1</v>
      </c>
      <c r="M46" s="73"/>
      <c r="N46" s="73"/>
      <c r="O46" s="73"/>
      <c r="P46" s="73"/>
    </row>
    <row r="47" spans="1:16" s="4" customFormat="1" ht="15">
      <c r="A47" s="89"/>
      <c r="B47" s="82"/>
      <c r="C47" s="20">
        <v>14031</v>
      </c>
      <c r="D47" s="12" t="s">
        <v>534</v>
      </c>
      <c r="E47" s="134">
        <v>0.0028208187485678615</v>
      </c>
      <c r="F47" s="51">
        <v>664.4574899895271</v>
      </c>
      <c r="G47" s="85"/>
      <c r="H47" s="85"/>
      <c r="I47" s="92" t="s">
        <v>339</v>
      </c>
      <c r="J47" s="12" t="s">
        <v>334</v>
      </c>
      <c r="K47" s="33"/>
      <c r="L47" s="66">
        <v>1</v>
      </c>
      <c r="M47" s="73"/>
      <c r="N47" s="73"/>
      <c r="O47" s="73"/>
      <c r="P47" s="73"/>
    </row>
    <row r="48" spans="1:16" s="4" customFormat="1" ht="15">
      <c r="A48" s="80"/>
      <c r="B48" s="82"/>
      <c r="C48" s="20">
        <v>14032</v>
      </c>
      <c r="D48" s="12" t="s">
        <v>535</v>
      </c>
      <c r="E48" s="134">
        <v>0.00087706129157152</v>
      </c>
      <c r="F48" s="51">
        <v>409.87338673078347</v>
      </c>
      <c r="G48" s="85"/>
      <c r="H48" s="85"/>
      <c r="I48" s="92" t="s">
        <v>343</v>
      </c>
      <c r="J48" s="12" t="s">
        <v>340</v>
      </c>
      <c r="K48" s="33"/>
      <c r="L48" s="66">
        <v>1</v>
      </c>
      <c r="M48" s="73"/>
      <c r="N48" s="73"/>
      <c r="O48" s="73"/>
      <c r="P48" s="73"/>
    </row>
    <row r="49" spans="1:16" s="4" customFormat="1" ht="15">
      <c r="A49" s="89"/>
      <c r="B49" s="82"/>
      <c r="C49" s="25">
        <v>14040</v>
      </c>
      <c r="D49" s="11" t="s">
        <v>536</v>
      </c>
      <c r="E49" s="135">
        <v>0.0016356007869847266</v>
      </c>
      <c r="F49" s="50">
        <v>234.88097943484613</v>
      </c>
      <c r="G49" s="85"/>
      <c r="H49" s="85" t="s">
        <v>346</v>
      </c>
      <c r="I49" s="92" t="s">
        <v>355</v>
      </c>
      <c r="J49" s="10" t="s">
        <v>356</v>
      </c>
      <c r="K49" s="33"/>
      <c r="L49" s="66"/>
      <c r="M49" s="73">
        <v>1</v>
      </c>
      <c r="N49" s="73"/>
      <c r="O49" s="73"/>
      <c r="P49" s="73"/>
    </row>
    <row r="50" spans="1:16" s="4" customFormat="1" ht="25.5">
      <c r="A50" s="89"/>
      <c r="B50" s="82"/>
      <c r="C50" s="20">
        <v>14050</v>
      </c>
      <c r="D50" s="21" t="s">
        <v>537</v>
      </c>
      <c r="E50" s="134">
        <v>0.003042059434730047</v>
      </c>
      <c r="F50" s="49">
        <v>270.2615758360238</v>
      </c>
      <c r="G50" s="85"/>
      <c r="H50" s="85" t="s">
        <v>330</v>
      </c>
      <c r="I50" s="92" t="s">
        <v>579</v>
      </c>
      <c r="J50" s="12" t="s">
        <v>344</v>
      </c>
      <c r="K50" s="33"/>
      <c r="L50" s="66">
        <v>1</v>
      </c>
      <c r="M50" s="73"/>
      <c r="N50" s="73"/>
      <c r="O50" s="73"/>
      <c r="P50" s="73"/>
    </row>
    <row r="51" spans="1:16" s="4" customFormat="1" ht="15">
      <c r="A51" s="89"/>
      <c r="B51" s="82"/>
      <c r="C51" s="20">
        <v>14081</v>
      </c>
      <c r="D51" s="21" t="s">
        <v>538</v>
      </c>
      <c r="E51" s="134">
        <v>0.000869159838494299</v>
      </c>
      <c r="F51" s="49">
        <v>69.34868702466956</v>
      </c>
      <c r="G51" s="85"/>
      <c r="H51" s="85"/>
      <c r="I51" s="92" t="s">
        <v>331</v>
      </c>
      <c r="J51" s="12" t="s">
        <v>332</v>
      </c>
      <c r="K51" s="33"/>
      <c r="L51" s="66">
        <v>1</v>
      </c>
      <c r="M51" s="73"/>
      <c r="N51" s="73"/>
      <c r="O51" s="73"/>
      <c r="P51" s="73"/>
    </row>
    <row r="52" spans="1:16" s="4" customFormat="1" ht="15">
      <c r="A52" s="89">
        <v>150</v>
      </c>
      <c r="B52" s="213" t="s">
        <v>539</v>
      </c>
      <c r="C52" s="213"/>
      <c r="D52" s="216"/>
      <c r="E52" s="164">
        <f>SUM(E53:E95)</f>
        <v>0.1719277175072496</v>
      </c>
      <c r="F52" s="146">
        <f>SUM(F53:F95)</f>
        <v>18470.426056731132</v>
      </c>
      <c r="G52" s="85"/>
      <c r="H52" s="85"/>
      <c r="I52" s="92"/>
      <c r="J52" s="12"/>
      <c r="K52" s="33"/>
      <c r="L52" s="66"/>
      <c r="M52" s="73"/>
      <c r="N52" s="73"/>
      <c r="O52" s="73"/>
      <c r="P52" s="73"/>
    </row>
    <row r="53" spans="1:16" s="4" customFormat="1" ht="38.25">
      <c r="A53" s="89">
        <v>151</v>
      </c>
      <c r="B53" s="88" t="s">
        <v>540</v>
      </c>
      <c r="C53" s="235">
        <v>15110</v>
      </c>
      <c r="D53" s="238" t="s">
        <v>541</v>
      </c>
      <c r="E53" s="193">
        <v>0.03177174282350524</v>
      </c>
      <c r="F53" s="228">
        <v>3335.109116457264</v>
      </c>
      <c r="G53" s="87" t="s">
        <v>6</v>
      </c>
      <c r="H53" s="85" t="s">
        <v>7</v>
      </c>
      <c r="I53" s="93" t="s">
        <v>5</v>
      </c>
      <c r="J53" s="14" t="s">
        <v>7</v>
      </c>
      <c r="K53" s="33"/>
      <c r="L53" s="67"/>
      <c r="M53" s="74"/>
      <c r="N53" s="77">
        <v>1</v>
      </c>
      <c r="O53" s="74"/>
      <c r="P53" s="74"/>
    </row>
    <row r="54" spans="1:16" s="4" customFormat="1" ht="15">
      <c r="A54" s="89"/>
      <c r="B54" s="88"/>
      <c r="C54" s="236"/>
      <c r="D54" s="239"/>
      <c r="E54" s="194"/>
      <c r="F54" s="229"/>
      <c r="G54" s="87"/>
      <c r="H54" s="85" t="s">
        <v>11</v>
      </c>
      <c r="I54" s="93" t="s">
        <v>10</v>
      </c>
      <c r="J54" s="14" t="s">
        <v>12</v>
      </c>
      <c r="K54" s="38"/>
      <c r="L54" s="68"/>
      <c r="M54" s="74"/>
      <c r="N54" s="77"/>
      <c r="O54" s="74"/>
      <c r="P54" s="74"/>
    </row>
    <row r="55" spans="1:16" s="4" customFormat="1" ht="15">
      <c r="A55" s="89"/>
      <c r="B55" s="88"/>
      <c r="C55" s="236"/>
      <c r="D55" s="239"/>
      <c r="E55" s="194"/>
      <c r="F55" s="229"/>
      <c r="G55" s="87"/>
      <c r="H55" s="85"/>
      <c r="I55" s="93" t="s">
        <v>15</v>
      </c>
      <c r="J55" s="14" t="s">
        <v>16</v>
      </c>
      <c r="K55" s="38"/>
      <c r="L55" s="68"/>
      <c r="M55" s="74"/>
      <c r="N55" s="77"/>
      <c r="O55" s="74"/>
      <c r="P55" s="74"/>
    </row>
    <row r="56" spans="1:16" s="4" customFormat="1" ht="15">
      <c r="A56" s="89"/>
      <c r="B56" s="88"/>
      <c r="C56" s="236"/>
      <c r="D56" s="239"/>
      <c r="E56" s="194"/>
      <c r="F56" s="229"/>
      <c r="G56" s="87"/>
      <c r="H56" s="85"/>
      <c r="I56" s="93" t="s">
        <v>19</v>
      </c>
      <c r="J56" s="14" t="s">
        <v>581</v>
      </c>
      <c r="K56" s="38"/>
      <c r="L56" s="68"/>
      <c r="M56" s="74"/>
      <c r="N56" s="77"/>
      <c r="O56" s="74"/>
      <c r="P56" s="74"/>
    </row>
    <row r="57" spans="1:16" s="4" customFormat="1" ht="15">
      <c r="A57" s="89"/>
      <c r="B57" s="88"/>
      <c r="C57" s="236"/>
      <c r="D57" s="239"/>
      <c r="E57" s="194"/>
      <c r="F57" s="229"/>
      <c r="G57" s="87"/>
      <c r="H57" s="85"/>
      <c r="I57" s="93" t="s">
        <v>37</v>
      </c>
      <c r="J57" s="14" t="s">
        <v>38</v>
      </c>
      <c r="K57" s="38"/>
      <c r="L57" s="68"/>
      <c r="M57" s="74"/>
      <c r="N57" s="77"/>
      <c r="O57" s="74"/>
      <c r="P57" s="74"/>
    </row>
    <row r="58" spans="1:16" s="4" customFormat="1" ht="15">
      <c r="A58" s="89"/>
      <c r="B58" s="88"/>
      <c r="C58" s="236"/>
      <c r="D58" s="239"/>
      <c r="E58" s="194"/>
      <c r="F58" s="229"/>
      <c r="G58" s="87"/>
      <c r="H58" s="85" t="s">
        <v>46</v>
      </c>
      <c r="I58" s="93" t="s">
        <v>45</v>
      </c>
      <c r="J58" s="14" t="s">
        <v>47</v>
      </c>
      <c r="K58" s="38"/>
      <c r="L58" s="68"/>
      <c r="M58" s="74"/>
      <c r="N58" s="77"/>
      <c r="O58" s="74"/>
      <c r="P58" s="74"/>
    </row>
    <row r="59" spans="1:16" s="4" customFormat="1" ht="15">
      <c r="A59" s="89"/>
      <c r="B59" s="88"/>
      <c r="C59" s="236"/>
      <c r="D59" s="239"/>
      <c r="E59" s="194"/>
      <c r="F59" s="229"/>
      <c r="G59" s="87"/>
      <c r="H59" s="85"/>
      <c r="I59" s="93" t="s">
        <v>48</v>
      </c>
      <c r="J59" s="14" t="s">
        <v>49</v>
      </c>
      <c r="K59" s="38"/>
      <c r="L59" s="68"/>
      <c r="M59" s="74"/>
      <c r="N59" s="77"/>
      <c r="O59" s="74"/>
      <c r="P59" s="74"/>
    </row>
    <row r="60" spans="1:16" s="4" customFormat="1" ht="15">
      <c r="A60" s="89"/>
      <c r="B60" s="88"/>
      <c r="C60" s="236"/>
      <c r="D60" s="239"/>
      <c r="E60" s="194"/>
      <c r="F60" s="229"/>
      <c r="G60" s="87"/>
      <c r="H60" s="85"/>
      <c r="I60" s="93" t="s">
        <v>50</v>
      </c>
      <c r="J60" s="14" t="s">
        <v>580</v>
      </c>
      <c r="K60" s="38"/>
      <c r="L60" s="68"/>
      <c r="M60" s="74"/>
      <c r="N60" s="77"/>
      <c r="O60" s="74"/>
      <c r="P60" s="74"/>
    </row>
    <row r="61" spans="1:16" s="4" customFormat="1" ht="25.5">
      <c r="A61" s="89"/>
      <c r="B61" s="88"/>
      <c r="C61" s="236"/>
      <c r="D61" s="239"/>
      <c r="E61" s="194"/>
      <c r="F61" s="229"/>
      <c r="G61" s="87"/>
      <c r="H61" s="85" t="s">
        <v>52</v>
      </c>
      <c r="I61" s="93" t="s">
        <v>51</v>
      </c>
      <c r="J61" s="14" t="s">
        <v>53</v>
      </c>
      <c r="K61" s="38"/>
      <c r="L61" s="68"/>
      <c r="M61" s="74"/>
      <c r="N61" s="74"/>
      <c r="O61" s="74"/>
      <c r="P61" s="74"/>
    </row>
    <row r="62" spans="1:16" s="4" customFormat="1" ht="25.5">
      <c r="A62" s="89"/>
      <c r="B62" s="88"/>
      <c r="C62" s="236"/>
      <c r="D62" s="239"/>
      <c r="E62" s="194"/>
      <c r="F62" s="229"/>
      <c r="G62" s="87"/>
      <c r="H62" s="85" t="s">
        <v>59</v>
      </c>
      <c r="I62" s="93" t="s">
        <v>61</v>
      </c>
      <c r="J62" s="14" t="s">
        <v>62</v>
      </c>
      <c r="K62" s="38"/>
      <c r="L62" s="68"/>
      <c r="M62" s="74"/>
      <c r="N62" s="74"/>
      <c r="O62" s="74"/>
      <c r="P62" s="74"/>
    </row>
    <row r="63" spans="1:16" s="4" customFormat="1" ht="15">
      <c r="A63" s="89"/>
      <c r="B63" s="88"/>
      <c r="C63" s="236"/>
      <c r="D63" s="239"/>
      <c r="E63" s="194"/>
      <c r="F63" s="229"/>
      <c r="G63" s="87"/>
      <c r="H63" s="85"/>
      <c r="I63" s="93" t="s">
        <v>65</v>
      </c>
      <c r="J63" s="14" t="s">
        <v>66</v>
      </c>
      <c r="K63" s="38"/>
      <c r="L63" s="68"/>
      <c r="M63" s="74"/>
      <c r="N63" s="74"/>
      <c r="O63" s="74"/>
      <c r="P63" s="74"/>
    </row>
    <row r="64" spans="1:16" s="4" customFormat="1" ht="38.25">
      <c r="A64" s="89"/>
      <c r="B64" s="88"/>
      <c r="C64" s="236"/>
      <c r="D64" s="239"/>
      <c r="E64" s="194"/>
      <c r="F64" s="229"/>
      <c r="G64" s="85" t="s">
        <v>110</v>
      </c>
      <c r="H64" s="85" t="s">
        <v>111</v>
      </c>
      <c r="I64" s="94" t="s">
        <v>109</v>
      </c>
      <c r="J64" s="26" t="s">
        <v>73</v>
      </c>
      <c r="K64" s="38"/>
      <c r="L64" s="68"/>
      <c r="M64" s="74"/>
      <c r="N64" s="74"/>
      <c r="O64" s="74"/>
      <c r="P64" s="74"/>
    </row>
    <row r="65" spans="1:16" s="4" customFormat="1" ht="15">
      <c r="A65" s="89"/>
      <c r="B65" s="88"/>
      <c r="C65" s="236"/>
      <c r="D65" s="239"/>
      <c r="E65" s="194"/>
      <c r="F65" s="229"/>
      <c r="G65" s="85"/>
      <c r="H65" s="85"/>
      <c r="I65" s="94" t="s">
        <v>112</v>
      </c>
      <c r="J65" s="26" t="s">
        <v>113</v>
      </c>
      <c r="K65" s="38"/>
      <c r="L65" s="68"/>
      <c r="M65" s="74"/>
      <c r="N65" s="74"/>
      <c r="O65" s="74"/>
      <c r="P65" s="74"/>
    </row>
    <row r="66" spans="1:16" s="4" customFormat="1" ht="15">
      <c r="A66" s="89"/>
      <c r="B66" s="88"/>
      <c r="C66" s="236"/>
      <c r="D66" s="239"/>
      <c r="E66" s="194"/>
      <c r="F66" s="229"/>
      <c r="G66" s="85"/>
      <c r="H66" s="85"/>
      <c r="I66" s="93" t="s">
        <v>131</v>
      </c>
      <c r="J66" s="14" t="s">
        <v>132</v>
      </c>
      <c r="K66" s="38"/>
      <c r="L66" s="68"/>
      <c r="M66" s="74"/>
      <c r="N66" s="74"/>
      <c r="O66" s="74"/>
      <c r="P66" s="74"/>
    </row>
    <row r="67" spans="1:16" s="4" customFormat="1" ht="15">
      <c r="A67" s="89"/>
      <c r="B67" s="88"/>
      <c r="C67" s="237"/>
      <c r="D67" s="240"/>
      <c r="E67" s="195"/>
      <c r="F67" s="230"/>
      <c r="G67" s="85"/>
      <c r="H67" s="85" t="s">
        <v>251</v>
      </c>
      <c r="I67" s="92" t="s">
        <v>279</v>
      </c>
      <c r="J67" s="14" t="s">
        <v>280</v>
      </c>
      <c r="K67" s="38"/>
      <c r="L67" s="68"/>
      <c r="M67" s="74"/>
      <c r="N67" s="74"/>
      <c r="O67" s="74"/>
      <c r="P67" s="74"/>
    </row>
    <row r="68" spans="1:16" s="4" customFormat="1" ht="25.5">
      <c r="A68" s="89"/>
      <c r="B68" s="82"/>
      <c r="C68" s="235">
        <v>15111</v>
      </c>
      <c r="D68" s="238" t="s">
        <v>542</v>
      </c>
      <c r="E68" s="193">
        <v>0.008257018465695841</v>
      </c>
      <c r="F68" s="228">
        <v>1568.3646402532718</v>
      </c>
      <c r="G68" s="87" t="s">
        <v>6</v>
      </c>
      <c r="H68" s="85" t="s">
        <v>11</v>
      </c>
      <c r="I68" s="93" t="s">
        <v>19</v>
      </c>
      <c r="J68" s="14" t="s">
        <v>581</v>
      </c>
      <c r="K68" s="38"/>
      <c r="L68" s="68"/>
      <c r="M68" s="74"/>
      <c r="N68" s="74">
        <v>1</v>
      </c>
      <c r="O68" s="74"/>
      <c r="P68" s="74"/>
    </row>
    <row r="69" spans="1:16" ht="15">
      <c r="A69" s="89"/>
      <c r="B69" s="82"/>
      <c r="C69" s="236"/>
      <c r="D69" s="239"/>
      <c r="E69" s="194"/>
      <c r="F69" s="229"/>
      <c r="G69" s="87"/>
      <c r="H69" s="85"/>
      <c r="I69" s="93" t="s">
        <v>27</v>
      </c>
      <c r="J69" s="14" t="s">
        <v>28</v>
      </c>
      <c r="K69" s="38"/>
      <c r="L69" s="68"/>
      <c r="M69" s="74"/>
      <c r="N69" s="74"/>
      <c r="O69" s="74"/>
      <c r="P69" s="74"/>
    </row>
    <row r="70" spans="1:16" ht="15">
      <c r="A70" s="89"/>
      <c r="B70" s="82"/>
      <c r="C70" s="236"/>
      <c r="D70" s="239"/>
      <c r="E70" s="194"/>
      <c r="F70" s="229"/>
      <c r="G70" s="87"/>
      <c r="H70" s="85"/>
      <c r="I70" s="93" t="s">
        <v>29</v>
      </c>
      <c r="J70" s="14" t="s">
        <v>30</v>
      </c>
      <c r="K70" s="38"/>
      <c r="L70" s="68"/>
      <c r="M70" s="74"/>
      <c r="N70" s="74"/>
      <c r="O70" s="78"/>
      <c r="P70" s="78"/>
    </row>
    <row r="71" spans="1:16" s="4" customFormat="1" ht="15">
      <c r="A71" s="89"/>
      <c r="B71" s="82"/>
      <c r="C71" s="237"/>
      <c r="D71" s="240"/>
      <c r="E71" s="195"/>
      <c r="F71" s="230"/>
      <c r="G71" s="87"/>
      <c r="H71" s="85"/>
      <c r="I71" s="93" t="s">
        <v>35</v>
      </c>
      <c r="J71" s="14" t="s">
        <v>36</v>
      </c>
      <c r="K71" s="38"/>
      <c r="L71" s="68"/>
      <c r="M71" s="74"/>
      <c r="N71" s="74"/>
      <c r="O71" s="78"/>
      <c r="P71" s="78"/>
    </row>
    <row r="72" spans="1:16" s="5" customFormat="1" ht="15">
      <c r="A72" s="89"/>
      <c r="B72" s="82"/>
      <c r="C72" s="235">
        <v>15112</v>
      </c>
      <c r="D72" s="238" t="s">
        <v>543</v>
      </c>
      <c r="E72" s="193">
        <v>0.007300942643352112</v>
      </c>
      <c r="F72" s="228">
        <v>1056.9311983034956</v>
      </c>
      <c r="G72" s="87"/>
      <c r="H72" s="85"/>
      <c r="I72" s="93" t="s">
        <v>31</v>
      </c>
      <c r="J72" s="14" t="s">
        <v>32</v>
      </c>
      <c r="K72" s="38"/>
      <c r="L72" s="68"/>
      <c r="M72" s="74"/>
      <c r="N72" s="76">
        <v>1</v>
      </c>
      <c r="O72" s="78"/>
      <c r="P72" s="78"/>
    </row>
    <row r="73" spans="1:16" ht="15">
      <c r="A73" s="89"/>
      <c r="B73" s="82"/>
      <c r="C73" s="236"/>
      <c r="D73" s="239"/>
      <c r="E73" s="194"/>
      <c r="F73" s="229"/>
      <c r="G73" s="87"/>
      <c r="H73" s="85"/>
      <c r="I73" s="93" t="s">
        <v>33</v>
      </c>
      <c r="J73" s="14" t="s">
        <v>34</v>
      </c>
      <c r="K73" s="38"/>
      <c r="L73" s="68"/>
      <c r="M73" s="74"/>
      <c r="N73" s="74"/>
      <c r="O73" s="78"/>
      <c r="P73" s="78"/>
    </row>
    <row r="74" spans="1:16" ht="25.5">
      <c r="A74" s="89"/>
      <c r="B74" s="81"/>
      <c r="C74" s="237"/>
      <c r="D74" s="240"/>
      <c r="E74" s="195"/>
      <c r="F74" s="230"/>
      <c r="G74" s="87"/>
      <c r="H74" s="85" t="s">
        <v>59</v>
      </c>
      <c r="I74" s="93" t="s">
        <v>63</v>
      </c>
      <c r="J74" s="14" t="s">
        <v>64</v>
      </c>
      <c r="K74" s="38"/>
      <c r="L74" s="68"/>
      <c r="M74" s="74"/>
      <c r="N74" s="74"/>
      <c r="O74" s="74"/>
      <c r="P74" s="74"/>
    </row>
    <row r="75" spans="1:16" ht="38.25">
      <c r="A75" s="89"/>
      <c r="B75" s="81"/>
      <c r="C75" s="20">
        <v>15113</v>
      </c>
      <c r="D75" s="21" t="s">
        <v>544</v>
      </c>
      <c r="E75" s="134">
        <v>0.001999067628536888</v>
      </c>
      <c r="F75" s="49">
        <v>174.9368458330083</v>
      </c>
      <c r="G75" s="85" t="s">
        <v>71</v>
      </c>
      <c r="H75" s="85" t="s">
        <v>72</v>
      </c>
      <c r="I75" s="92" t="s">
        <v>89</v>
      </c>
      <c r="J75" s="21" t="s">
        <v>90</v>
      </c>
      <c r="K75" s="38"/>
      <c r="L75" s="69">
        <v>1</v>
      </c>
      <c r="M75" s="73"/>
      <c r="N75" s="71"/>
      <c r="O75" s="73"/>
      <c r="P75" s="73"/>
    </row>
    <row r="76" spans="1:16" ht="15">
      <c r="A76" s="89"/>
      <c r="B76" s="83"/>
      <c r="C76" s="231">
        <v>15130</v>
      </c>
      <c r="D76" s="217" t="s">
        <v>81</v>
      </c>
      <c r="E76" s="196">
        <v>0.016016245387526766</v>
      </c>
      <c r="F76" s="204">
        <v>3997.518836183393</v>
      </c>
      <c r="G76" s="85"/>
      <c r="H76" s="85"/>
      <c r="I76" s="92" t="s">
        <v>70</v>
      </c>
      <c r="J76" s="14" t="s">
        <v>73</v>
      </c>
      <c r="K76" s="33"/>
      <c r="L76" s="66"/>
      <c r="M76" s="73"/>
      <c r="N76" s="73">
        <v>1</v>
      </c>
      <c r="O76" s="73"/>
      <c r="P76" s="73"/>
    </row>
    <row r="77" spans="1:16" s="4" customFormat="1" ht="15">
      <c r="A77" s="89"/>
      <c r="B77" s="83"/>
      <c r="C77" s="232"/>
      <c r="D77" s="218"/>
      <c r="E77" s="197"/>
      <c r="F77" s="206"/>
      <c r="G77" s="85"/>
      <c r="H77" s="85"/>
      <c r="I77" s="93" t="s">
        <v>74</v>
      </c>
      <c r="J77" s="14" t="s">
        <v>75</v>
      </c>
      <c r="K77" s="33"/>
      <c r="L77" s="66"/>
      <c r="M77" s="73"/>
      <c r="N77" s="73"/>
      <c r="O77" s="73"/>
      <c r="P77" s="73"/>
    </row>
    <row r="78" spans="1:16" s="4" customFormat="1" ht="15">
      <c r="A78" s="89"/>
      <c r="B78" s="81"/>
      <c r="C78" s="232"/>
      <c r="D78" s="218"/>
      <c r="E78" s="197"/>
      <c r="F78" s="206"/>
      <c r="G78" s="85"/>
      <c r="H78" s="85"/>
      <c r="I78" s="93" t="s">
        <v>77</v>
      </c>
      <c r="J78" s="14" t="s">
        <v>78</v>
      </c>
      <c r="K78" s="33"/>
      <c r="L78" s="66"/>
      <c r="M78" s="75"/>
      <c r="N78" s="73"/>
      <c r="O78" s="75"/>
      <c r="P78" s="75"/>
    </row>
    <row r="79" spans="1:16" s="4" customFormat="1" ht="15">
      <c r="A79" s="89"/>
      <c r="B79" s="81"/>
      <c r="C79" s="232"/>
      <c r="D79" s="218"/>
      <c r="E79" s="197"/>
      <c r="F79" s="206"/>
      <c r="G79" s="79"/>
      <c r="H79" s="79"/>
      <c r="I79" s="92" t="s">
        <v>79</v>
      </c>
      <c r="J79" s="14" t="s">
        <v>80</v>
      </c>
      <c r="K79" s="33"/>
      <c r="L79" s="68"/>
      <c r="M79" s="74"/>
      <c r="N79" s="73"/>
      <c r="O79" s="74"/>
      <c r="P79" s="74"/>
    </row>
    <row r="80" spans="1:16" s="4" customFormat="1" ht="15">
      <c r="A80" s="89"/>
      <c r="B80" s="81"/>
      <c r="C80" s="232"/>
      <c r="D80" s="218"/>
      <c r="E80" s="197"/>
      <c r="F80" s="206"/>
      <c r="G80" s="85"/>
      <c r="H80" s="85"/>
      <c r="I80" s="92" t="s">
        <v>82</v>
      </c>
      <c r="J80" s="14" t="s">
        <v>83</v>
      </c>
      <c r="K80" s="38"/>
      <c r="L80" s="68"/>
      <c r="M80" s="74"/>
      <c r="N80" s="73"/>
      <c r="O80" s="74"/>
      <c r="P80" s="74"/>
    </row>
    <row r="81" spans="1:16" s="4" customFormat="1" ht="15">
      <c r="A81" s="89"/>
      <c r="B81" s="82"/>
      <c r="C81" s="232"/>
      <c r="D81" s="218"/>
      <c r="E81" s="197"/>
      <c r="F81" s="206"/>
      <c r="G81" s="85"/>
      <c r="H81" s="85"/>
      <c r="I81" s="92" t="s">
        <v>87</v>
      </c>
      <c r="J81" s="14" t="s">
        <v>88</v>
      </c>
      <c r="K81" s="38"/>
      <c r="L81" s="66"/>
      <c r="M81" s="73"/>
      <c r="N81" s="73"/>
      <c r="O81" s="73"/>
      <c r="P81" s="73"/>
    </row>
    <row r="82" spans="1:16" s="4" customFormat="1" ht="15">
      <c r="A82" s="89"/>
      <c r="B82" s="82"/>
      <c r="C82" s="233"/>
      <c r="D82" s="219"/>
      <c r="E82" s="198"/>
      <c r="F82" s="205"/>
      <c r="G82" s="85"/>
      <c r="H82" s="85"/>
      <c r="I82" s="92" t="s">
        <v>91</v>
      </c>
      <c r="J82" s="14" t="s">
        <v>92</v>
      </c>
      <c r="K82" s="33"/>
      <c r="L82" s="67"/>
      <c r="M82" s="73"/>
      <c r="N82" s="73"/>
      <c r="O82" s="73"/>
      <c r="P82" s="73"/>
    </row>
    <row r="83" spans="1:16" s="4" customFormat="1" ht="25.5">
      <c r="A83" s="89"/>
      <c r="B83" s="82"/>
      <c r="C83" s="22">
        <v>15150</v>
      </c>
      <c r="D83" s="12" t="s">
        <v>545</v>
      </c>
      <c r="E83" s="136">
        <v>0.029511927243420066</v>
      </c>
      <c r="F83" s="51">
        <v>2155.8172461174177</v>
      </c>
      <c r="G83" s="87" t="s">
        <v>6</v>
      </c>
      <c r="H83" s="85" t="s">
        <v>59</v>
      </c>
      <c r="I83" s="93" t="s">
        <v>58</v>
      </c>
      <c r="J83" s="12" t="s">
        <v>60</v>
      </c>
      <c r="K83" s="33"/>
      <c r="L83" s="66">
        <v>1</v>
      </c>
      <c r="M83" s="73"/>
      <c r="N83" s="73"/>
      <c r="O83" s="73"/>
      <c r="P83" s="73"/>
    </row>
    <row r="84" spans="1:16" s="4" customFormat="1" ht="15">
      <c r="A84" s="89"/>
      <c r="B84" s="82"/>
      <c r="C84" s="22">
        <v>15151</v>
      </c>
      <c r="D84" s="12" t="s">
        <v>68</v>
      </c>
      <c r="E84" s="136">
        <v>0.0050016197978808305</v>
      </c>
      <c r="F84" s="51">
        <v>586.3309357451903</v>
      </c>
      <c r="G84" s="87"/>
      <c r="H84" s="85" t="s">
        <v>68</v>
      </c>
      <c r="I84" s="93" t="s">
        <v>67</v>
      </c>
      <c r="J84" s="12" t="s">
        <v>69</v>
      </c>
      <c r="K84" s="33"/>
      <c r="L84" s="66">
        <v>1</v>
      </c>
      <c r="M84" s="73"/>
      <c r="N84" s="73"/>
      <c r="O84" s="73"/>
      <c r="P84" s="73"/>
    </row>
    <row r="85" spans="1:16" s="4" customFormat="1" ht="15">
      <c r="A85" s="89"/>
      <c r="B85" s="82"/>
      <c r="C85" s="22">
        <v>15152</v>
      </c>
      <c r="D85" s="12" t="s">
        <v>546</v>
      </c>
      <c r="E85" s="136">
        <v>0.0031368768716566976</v>
      </c>
      <c r="F85" s="51">
        <v>205.7165303332747</v>
      </c>
      <c r="G85" s="87"/>
      <c r="H85" s="85" t="s">
        <v>9</v>
      </c>
      <c r="I85" s="93" t="s">
        <v>8</v>
      </c>
      <c r="J85" s="12" t="s">
        <v>9</v>
      </c>
      <c r="K85" s="33"/>
      <c r="L85" s="70">
        <v>1</v>
      </c>
      <c r="M85" s="76"/>
      <c r="N85" s="74"/>
      <c r="O85" s="74"/>
      <c r="P85" s="74"/>
    </row>
    <row r="86" spans="1:16" s="4" customFormat="1" ht="25.5">
      <c r="A86" s="89"/>
      <c r="B86" s="82"/>
      <c r="C86" s="25">
        <v>15153</v>
      </c>
      <c r="D86" s="11" t="s">
        <v>547</v>
      </c>
      <c r="E86" s="135">
        <v>0.006305359555622279</v>
      </c>
      <c r="F86" s="50">
        <v>282.2684959986843</v>
      </c>
      <c r="G86" s="87"/>
      <c r="H86" s="85" t="s">
        <v>59</v>
      </c>
      <c r="I86" s="93" t="s">
        <v>65</v>
      </c>
      <c r="J86" s="10" t="s">
        <v>66</v>
      </c>
      <c r="K86" s="38"/>
      <c r="L86" s="67"/>
      <c r="M86" s="74">
        <v>1</v>
      </c>
      <c r="N86" s="74"/>
      <c r="O86" s="74"/>
      <c r="P86" s="74"/>
    </row>
    <row r="87" spans="1:16" s="4" customFormat="1" ht="38.25">
      <c r="A87" s="89"/>
      <c r="B87" s="82"/>
      <c r="C87" s="22">
        <v>15160</v>
      </c>
      <c r="D87" s="12" t="s">
        <v>86</v>
      </c>
      <c r="E87" s="136">
        <v>0.02157886835389028</v>
      </c>
      <c r="F87" s="51">
        <v>1011.3052273768996</v>
      </c>
      <c r="G87" s="85" t="s">
        <v>71</v>
      </c>
      <c r="H87" s="85" t="s">
        <v>72</v>
      </c>
      <c r="I87" s="92" t="s">
        <v>84</v>
      </c>
      <c r="J87" s="12" t="s">
        <v>85</v>
      </c>
      <c r="K87" s="38"/>
      <c r="L87" s="68">
        <v>1</v>
      </c>
      <c r="M87" s="74"/>
      <c r="N87" s="74"/>
      <c r="O87" s="74"/>
      <c r="P87" s="74"/>
    </row>
    <row r="88" spans="1:16" s="4" customFormat="1" ht="51">
      <c r="A88" s="89"/>
      <c r="B88" s="82"/>
      <c r="C88" s="25">
        <v>15170</v>
      </c>
      <c r="D88" s="11" t="s">
        <v>439</v>
      </c>
      <c r="E88" s="135">
        <v>0.010335100625004938</v>
      </c>
      <c r="F88" s="50">
        <v>366.42052809596595</v>
      </c>
      <c r="G88" s="85" t="s">
        <v>363</v>
      </c>
      <c r="H88" s="85" t="s">
        <v>430</v>
      </c>
      <c r="I88" s="92" t="s">
        <v>438</v>
      </c>
      <c r="J88" s="10" t="s">
        <v>592</v>
      </c>
      <c r="K88" s="38"/>
      <c r="L88" s="68"/>
      <c r="M88" s="74">
        <v>1</v>
      </c>
      <c r="N88" s="76"/>
      <c r="O88" s="74"/>
      <c r="P88" s="74"/>
    </row>
    <row r="89" spans="1:16" s="4" customFormat="1" ht="51">
      <c r="A89" s="89">
        <v>152</v>
      </c>
      <c r="B89" s="88" t="s">
        <v>548</v>
      </c>
      <c r="C89" s="40">
        <v>15210</v>
      </c>
      <c r="D89" s="42" t="s">
        <v>102</v>
      </c>
      <c r="E89" s="137">
        <v>0.0068821656302594045</v>
      </c>
      <c r="F89" s="52">
        <v>857.4553428554258</v>
      </c>
      <c r="G89" s="85" t="s">
        <v>71</v>
      </c>
      <c r="H89" s="85" t="s">
        <v>101</v>
      </c>
      <c r="I89" s="92" t="s">
        <v>100</v>
      </c>
      <c r="J89" s="14" t="s">
        <v>73</v>
      </c>
      <c r="K89" s="38"/>
      <c r="L89" s="66"/>
      <c r="M89" s="73"/>
      <c r="N89" s="73">
        <v>1</v>
      </c>
      <c r="O89" s="73"/>
      <c r="P89" s="73"/>
    </row>
    <row r="90" spans="1:16" s="4" customFormat="1" ht="15">
      <c r="A90" s="89"/>
      <c r="B90" s="82"/>
      <c r="C90" s="41"/>
      <c r="D90" s="43"/>
      <c r="E90" s="138"/>
      <c r="F90" s="53"/>
      <c r="G90" s="85"/>
      <c r="H90" s="85"/>
      <c r="I90" s="93" t="s">
        <v>105</v>
      </c>
      <c r="J90" s="14" t="s">
        <v>106</v>
      </c>
      <c r="K90" s="33"/>
      <c r="L90" s="66"/>
      <c r="M90" s="73"/>
      <c r="N90" s="73"/>
      <c r="O90" s="73"/>
      <c r="P90" s="73"/>
    </row>
    <row r="91" spans="1:16" s="4" customFormat="1" ht="25.5">
      <c r="A91" s="89"/>
      <c r="B91" s="82"/>
      <c r="C91" s="25">
        <v>15220</v>
      </c>
      <c r="D91" s="11" t="s">
        <v>93</v>
      </c>
      <c r="E91" s="135">
        <v>0.01683009505448052</v>
      </c>
      <c r="F91" s="50">
        <v>1958.7717444979553</v>
      </c>
      <c r="G91" s="85"/>
      <c r="H91" s="85" t="s">
        <v>72</v>
      </c>
      <c r="I91" s="92" t="s">
        <v>94</v>
      </c>
      <c r="J91" s="10" t="s">
        <v>95</v>
      </c>
      <c r="K91" s="33"/>
      <c r="L91" s="66"/>
      <c r="M91" s="73">
        <v>1</v>
      </c>
      <c r="N91" s="73"/>
      <c r="O91" s="73"/>
      <c r="P91" s="73"/>
    </row>
    <row r="92" spans="1:16" s="4" customFormat="1" ht="15">
      <c r="A92" s="89"/>
      <c r="B92" s="82"/>
      <c r="C92" s="25">
        <v>15230</v>
      </c>
      <c r="D92" s="11" t="s">
        <v>549</v>
      </c>
      <c r="E92" s="135">
        <v>0.002070180706231876</v>
      </c>
      <c r="F92" s="50">
        <v>412.6508334493556</v>
      </c>
      <c r="G92" s="85"/>
      <c r="H92" s="85"/>
      <c r="I92" s="92"/>
      <c r="J92" s="10" t="s">
        <v>95</v>
      </c>
      <c r="K92" s="33"/>
      <c r="L92" s="66"/>
      <c r="M92" s="73">
        <v>1</v>
      </c>
      <c r="N92" s="73"/>
      <c r="O92" s="73"/>
      <c r="P92" s="73"/>
    </row>
    <row r="93" spans="1:16" s="4" customFormat="1" ht="15" customHeight="1">
      <c r="A93" s="89"/>
      <c r="B93" s="82"/>
      <c r="C93" s="25">
        <v>15240</v>
      </c>
      <c r="D93" s="11" t="s">
        <v>98</v>
      </c>
      <c r="E93" s="135">
        <v>0.001114104883888147</v>
      </c>
      <c r="F93" s="50">
        <v>165.51101951839658</v>
      </c>
      <c r="G93" s="85"/>
      <c r="H93" s="85"/>
      <c r="I93" s="92" t="s">
        <v>96</v>
      </c>
      <c r="J93" s="10" t="s">
        <v>97</v>
      </c>
      <c r="K93" s="33"/>
      <c r="L93" s="66"/>
      <c r="M93" s="73">
        <v>1</v>
      </c>
      <c r="N93" s="73"/>
      <c r="O93" s="73"/>
      <c r="P93" s="73"/>
    </row>
    <row r="94" spans="1:16" s="4" customFormat="1" ht="15">
      <c r="A94" s="89"/>
      <c r="B94" s="82"/>
      <c r="C94" s="25">
        <v>15250</v>
      </c>
      <c r="D94" s="11" t="s">
        <v>550</v>
      </c>
      <c r="E94" s="135">
        <v>0.003524048072440522</v>
      </c>
      <c r="F94" s="50">
        <v>307.21456069063663</v>
      </c>
      <c r="G94" s="85"/>
      <c r="H94" s="85" t="s">
        <v>101</v>
      </c>
      <c r="I94" s="93" t="s">
        <v>105</v>
      </c>
      <c r="J94" s="10" t="s">
        <v>106</v>
      </c>
      <c r="K94" s="33"/>
      <c r="L94" s="66"/>
      <c r="M94" s="73">
        <v>1</v>
      </c>
      <c r="N94" s="73"/>
      <c r="O94" s="73"/>
      <c r="P94" s="73"/>
    </row>
    <row r="95" spans="1:16" s="4" customFormat="1" ht="25.5">
      <c r="A95" s="89"/>
      <c r="B95" s="82"/>
      <c r="C95" s="25">
        <v>15261</v>
      </c>
      <c r="D95" s="11" t="s">
        <v>99</v>
      </c>
      <c r="E95" s="135">
        <v>0.00029235376385717334</v>
      </c>
      <c r="F95" s="50">
        <v>28.102955021494658</v>
      </c>
      <c r="G95" s="85"/>
      <c r="H95" s="85" t="s">
        <v>72</v>
      </c>
      <c r="I95" s="92" t="s">
        <v>96</v>
      </c>
      <c r="J95" s="10" t="s">
        <v>97</v>
      </c>
      <c r="K95" s="33"/>
      <c r="L95" s="66"/>
      <c r="M95" s="73">
        <v>1</v>
      </c>
      <c r="N95" s="73"/>
      <c r="O95" s="73"/>
      <c r="P95" s="73"/>
    </row>
    <row r="96" spans="1:16" s="4" customFormat="1" ht="15">
      <c r="A96" s="89">
        <v>160</v>
      </c>
      <c r="B96" s="213" t="s">
        <v>551</v>
      </c>
      <c r="C96" s="213"/>
      <c r="D96" s="216"/>
      <c r="E96" s="164">
        <f>SUM(E97:E110)</f>
        <v>0.0593557155160834</v>
      </c>
      <c r="F96" s="146">
        <f>SUM(F97:F110)</f>
        <v>5081.8360149445725</v>
      </c>
      <c r="G96" s="85"/>
      <c r="H96" s="85"/>
      <c r="I96" s="92"/>
      <c r="J96" s="33"/>
      <c r="K96" s="34"/>
      <c r="L96" s="66"/>
      <c r="M96" s="73"/>
      <c r="N96" s="73"/>
      <c r="O96" s="73"/>
      <c r="P96" s="73"/>
    </row>
    <row r="97" spans="1:16" s="4" customFormat="1" ht="51">
      <c r="A97" s="89"/>
      <c r="B97" s="82"/>
      <c r="C97" s="220">
        <v>16010</v>
      </c>
      <c r="D97" s="223" t="s">
        <v>431</v>
      </c>
      <c r="E97" s="196">
        <v>0.024873774287091397</v>
      </c>
      <c r="F97" s="204">
        <v>2552.6867571815483</v>
      </c>
      <c r="G97" s="85" t="s">
        <v>363</v>
      </c>
      <c r="H97" s="85" t="s">
        <v>430</v>
      </c>
      <c r="I97" s="92" t="s">
        <v>429</v>
      </c>
      <c r="J97" s="14" t="s">
        <v>73</v>
      </c>
      <c r="K97" s="33"/>
      <c r="L97" s="66"/>
      <c r="M97" s="73"/>
      <c r="N97" s="73">
        <v>1</v>
      </c>
      <c r="O97" s="73"/>
      <c r="P97" s="73"/>
    </row>
    <row r="98" spans="1:16" s="4" customFormat="1" ht="15">
      <c r="A98" s="89"/>
      <c r="B98" s="82"/>
      <c r="C98" s="221"/>
      <c r="D98" s="224"/>
      <c r="E98" s="197"/>
      <c r="F98" s="206"/>
      <c r="G98" s="85"/>
      <c r="H98" s="85"/>
      <c r="I98" s="92" t="s">
        <v>432</v>
      </c>
      <c r="J98" s="14" t="s">
        <v>433</v>
      </c>
      <c r="K98" s="33"/>
      <c r="L98" s="68"/>
      <c r="M98" s="74"/>
      <c r="N98" s="73"/>
      <c r="O98" s="78"/>
      <c r="P98" s="78"/>
    </row>
    <row r="99" spans="1:16" s="4" customFormat="1" ht="15">
      <c r="A99" s="80"/>
      <c r="B99" s="82"/>
      <c r="C99" s="221"/>
      <c r="D99" s="224"/>
      <c r="E99" s="197"/>
      <c r="F99" s="206"/>
      <c r="G99" s="85"/>
      <c r="H99" s="85"/>
      <c r="I99" s="92" t="s">
        <v>434</v>
      </c>
      <c r="J99" s="14" t="s">
        <v>435</v>
      </c>
      <c r="K99" s="38"/>
      <c r="L99" s="68"/>
      <c r="M99" s="74"/>
      <c r="N99" s="73"/>
      <c r="O99" s="74"/>
      <c r="P99" s="74"/>
    </row>
    <row r="100" spans="1:16" s="4" customFormat="1" ht="15">
      <c r="A100" s="89"/>
      <c r="B100" s="82"/>
      <c r="C100" s="221"/>
      <c r="D100" s="224"/>
      <c r="E100" s="197"/>
      <c r="F100" s="206"/>
      <c r="G100" s="85"/>
      <c r="H100" s="85"/>
      <c r="I100" s="92" t="s">
        <v>436</v>
      </c>
      <c r="J100" s="14" t="s">
        <v>437</v>
      </c>
      <c r="K100" s="38"/>
      <c r="L100" s="66"/>
      <c r="M100" s="73"/>
      <c r="N100" s="73"/>
      <c r="O100" s="73"/>
      <c r="P100" s="73"/>
    </row>
    <row r="101" spans="1:16" s="4" customFormat="1" ht="15">
      <c r="A101" s="89"/>
      <c r="B101" s="82"/>
      <c r="C101" s="222"/>
      <c r="D101" s="225"/>
      <c r="E101" s="198"/>
      <c r="F101" s="205"/>
      <c r="G101" s="85"/>
      <c r="H101" s="85"/>
      <c r="I101" s="92" t="s">
        <v>438</v>
      </c>
      <c r="J101" s="14" t="s">
        <v>592</v>
      </c>
      <c r="K101" s="33"/>
      <c r="L101" s="66"/>
      <c r="M101" s="73"/>
      <c r="N101" s="73"/>
      <c r="O101" s="73"/>
      <c r="P101" s="73"/>
    </row>
    <row r="102" spans="1:16" s="4" customFormat="1" ht="38.25">
      <c r="A102" s="89"/>
      <c r="B102" s="82"/>
      <c r="C102" s="22">
        <v>16020</v>
      </c>
      <c r="D102" s="12" t="s">
        <v>130</v>
      </c>
      <c r="E102" s="136">
        <v>0.006281655196390616</v>
      </c>
      <c r="F102" s="51">
        <v>628.5386395624371</v>
      </c>
      <c r="G102" s="85" t="s">
        <v>110</v>
      </c>
      <c r="H102" s="85" t="s">
        <v>111</v>
      </c>
      <c r="I102" s="92" t="s">
        <v>128</v>
      </c>
      <c r="J102" s="12" t="s">
        <v>129</v>
      </c>
      <c r="K102" s="33"/>
      <c r="L102" s="69">
        <v>1</v>
      </c>
      <c r="M102" s="73"/>
      <c r="N102" s="73"/>
      <c r="O102" s="73"/>
      <c r="P102" s="73"/>
    </row>
    <row r="103" spans="1:16" s="4" customFormat="1" ht="51">
      <c r="A103" s="89"/>
      <c r="B103" s="82"/>
      <c r="C103" s="29">
        <v>16030</v>
      </c>
      <c r="D103" s="10" t="s">
        <v>450</v>
      </c>
      <c r="E103" s="139">
        <v>0.0007743424015676483</v>
      </c>
      <c r="F103" s="54">
        <v>60.521233017554515</v>
      </c>
      <c r="G103" s="85" t="s">
        <v>363</v>
      </c>
      <c r="H103" s="85" t="s">
        <v>430</v>
      </c>
      <c r="I103" s="92" t="s">
        <v>448</v>
      </c>
      <c r="J103" s="10" t="s">
        <v>449</v>
      </c>
      <c r="K103" s="33"/>
      <c r="L103" s="66"/>
      <c r="M103" s="73">
        <v>1</v>
      </c>
      <c r="N103" s="73"/>
      <c r="O103" s="73"/>
      <c r="P103" s="73"/>
    </row>
    <row r="104" spans="1:16" s="4" customFormat="1" ht="15">
      <c r="A104" s="80"/>
      <c r="B104" s="82"/>
      <c r="C104" s="29">
        <v>16040</v>
      </c>
      <c r="D104" s="10" t="s">
        <v>451</v>
      </c>
      <c r="E104" s="139">
        <v>0.0012642324923553441</v>
      </c>
      <c r="F104" s="54">
        <v>183.58302670058544</v>
      </c>
      <c r="G104" s="85"/>
      <c r="H104" s="85"/>
      <c r="I104" s="92" t="s">
        <v>448</v>
      </c>
      <c r="J104" s="10" t="s">
        <v>449</v>
      </c>
      <c r="K104" s="33"/>
      <c r="L104" s="66"/>
      <c r="M104" s="73">
        <v>1</v>
      </c>
      <c r="N104" s="73"/>
      <c r="O104" s="73"/>
      <c r="P104" s="73"/>
    </row>
    <row r="105" spans="1:16" s="4" customFormat="1" ht="15">
      <c r="A105" s="89"/>
      <c r="B105" s="82"/>
      <c r="C105" s="23">
        <v>16050</v>
      </c>
      <c r="D105" s="13" t="s">
        <v>478</v>
      </c>
      <c r="E105" s="140">
        <v>0.0054441011702052</v>
      </c>
      <c r="F105" s="55">
        <v>536.8068168903177</v>
      </c>
      <c r="G105" s="85"/>
      <c r="H105" s="85"/>
      <c r="I105" s="92"/>
      <c r="J105" s="32" t="s">
        <v>470</v>
      </c>
      <c r="K105" s="33"/>
      <c r="L105" s="66"/>
      <c r="M105" s="73"/>
      <c r="N105" s="73"/>
      <c r="O105" s="73"/>
      <c r="P105" s="73">
        <v>1</v>
      </c>
    </row>
    <row r="106" spans="1:16" s="4" customFormat="1" ht="38.25">
      <c r="A106" s="89"/>
      <c r="B106" s="82"/>
      <c r="C106" s="220">
        <v>16061</v>
      </c>
      <c r="D106" s="223" t="s">
        <v>386</v>
      </c>
      <c r="E106" s="196">
        <v>0.015384129141349094</v>
      </c>
      <c r="F106" s="204">
        <v>306.5969871563386</v>
      </c>
      <c r="G106" s="85" t="s">
        <v>363</v>
      </c>
      <c r="H106" s="85" t="s">
        <v>384</v>
      </c>
      <c r="I106" s="92" t="s">
        <v>383</v>
      </c>
      <c r="J106" s="14" t="s">
        <v>385</v>
      </c>
      <c r="K106" s="33"/>
      <c r="L106" s="66"/>
      <c r="M106" s="73"/>
      <c r="N106" s="73">
        <v>1</v>
      </c>
      <c r="O106" s="73"/>
      <c r="P106" s="73"/>
    </row>
    <row r="107" spans="1:16" s="4" customFormat="1" ht="15">
      <c r="A107" s="89"/>
      <c r="B107" s="82"/>
      <c r="C107" s="222"/>
      <c r="D107" s="225"/>
      <c r="E107" s="198"/>
      <c r="F107" s="205"/>
      <c r="G107" s="85"/>
      <c r="H107" s="85"/>
      <c r="I107" s="92" t="s">
        <v>387</v>
      </c>
      <c r="J107" s="14" t="s">
        <v>388</v>
      </c>
      <c r="K107" s="33"/>
      <c r="L107" s="66"/>
      <c r="M107" s="73"/>
      <c r="N107" s="73"/>
      <c r="O107" s="73"/>
      <c r="P107" s="73"/>
    </row>
    <row r="108" spans="1:16" s="4" customFormat="1" ht="25.5">
      <c r="A108" s="89"/>
      <c r="B108" s="82"/>
      <c r="C108" s="18">
        <v>16062</v>
      </c>
      <c r="D108" s="15" t="s">
        <v>57</v>
      </c>
      <c r="E108" s="141">
        <v>0.0026864940462551063</v>
      </c>
      <c r="F108" s="56">
        <v>106.9412589298361</v>
      </c>
      <c r="G108" s="87" t="s">
        <v>6</v>
      </c>
      <c r="H108" s="85" t="s">
        <v>55</v>
      </c>
      <c r="I108" s="93" t="s">
        <v>54</v>
      </c>
      <c r="J108" s="12" t="s">
        <v>56</v>
      </c>
      <c r="K108" s="33"/>
      <c r="L108" s="69">
        <v>1</v>
      </c>
      <c r="M108" s="73"/>
      <c r="N108" s="76"/>
      <c r="O108" s="73"/>
      <c r="P108" s="73"/>
    </row>
    <row r="109" spans="1:16" s="4" customFormat="1" ht="38.25">
      <c r="A109" s="89"/>
      <c r="B109" s="82"/>
      <c r="C109" s="25">
        <v>16063</v>
      </c>
      <c r="D109" s="11" t="s">
        <v>76</v>
      </c>
      <c r="E109" s="135">
        <v>0.0006084118869460094</v>
      </c>
      <c r="F109" s="50">
        <v>448.89977839187975</v>
      </c>
      <c r="G109" s="85" t="s">
        <v>71</v>
      </c>
      <c r="H109" s="85" t="s">
        <v>72</v>
      </c>
      <c r="I109" s="93" t="s">
        <v>74</v>
      </c>
      <c r="J109" s="10" t="s">
        <v>75</v>
      </c>
      <c r="K109" s="33"/>
      <c r="L109" s="66"/>
      <c r="M109" s="73">
        <v>1</v>
      </c>
      <c r="N109" s="73"/>
      <c r="O109" s="73"/>
      <c r="P109" s="73"/>
    </row>
    <row r="110" spans="1:16" s="4" customFormat="1" ht="15">
      <c r="A110" s="89"/>
      <c r="B110" s="82"/>
      <c r="C110" s="25">
        <v>16064</v>
      </c>
      <c r="D110" s="11" t="s">
        <v>382</v>
      </c>
      <c r="E110" s="135">
        <v>0.0020385748939229925</v>
      </c>
      <c r="F110" s="50">
        <v>257.26151711407545</v>
      </c>
      <c r="G110" s="85" t="s">
        <v>363</v>
      </c>
      <c r="H110" s="85" t="s">
        <v>364</v>
      </c>
      <c r="I110" s="92" t="s">
        <v>362</v>
      </c>
      <c r="J110" s="10" t="s">
        <v>73</v>
      </c>
      <c r="K110" s="33"/>
      <c r="L110" s="66"/>
      <c r="M110" s="73">
        <v>1</v>
      </c>
      <c r="N110" s="73"/>
      <c r="O110" s="73"/>
      <c r="P110" s="73"/>
    </row>
    <row r="111" spans="1:16" s="4" customFormat="1" ht="15">
      <c r="A111" s="89">
        <v>210</v>
      </c>
      <c r="B111" s="213" t="s">
        <v>552</v>
      </c>
      <c r="C111" s="213"/>
      <c r="D111" s="216"/>
      <c r="E111" s="164">
        <f>SUM(E112:E124)</f>
        <v>0.010540538405012683</v>
      </c>
      <c r="F111" s="146">
        <f>SUM(F112:F124)</f>
        <v>14222.499516906231</v>
      </c>
      <c r="G111" s="85"/>
      <c r="H111" s="85"/>
      <c r="I111" s="92"/>
      <c r="J111" s="33"/>
      <c r="K111" s="33"/>
      <c r="L111" s="66"/>
      <c r="M111" s="73"/>
      <c r="N111" s="73"/>
      <c r="O111" s="73"/>
      <c r="P111" s="73"/>
    </row>
    <row r="112" spans="1:16" s="4" customFormat="1" ht="15">
      <c r="A112" s="80"/>
      <c r="B112" s="82"/>
      <c r="C112" s="207">
        <v>21010</v>
      </c>
      <c r="D112" s="210" t="s">
        <v>252</v>
      </c>
      <c r="E112" s="191">
        <v>0.002473154813170142</v>
      </c>
      <c r="F112" s="200">
        <v>1692.7066832635899</v>
      </c>
      <c r="G112" s="85" t="s">
        <v>110</v>
      </c>
      <c r="H112" s="85" t="s">
        <v>251</v>
      </c>
      <c r="I112" s="92" t="s">
        <v>250</v>
      </c>
      <c r="J112" s="14" t="s">
        <v>73</v>
      </c>
      <c r="K112" s="33"/>
      <c r="L112" s="66"/>
      <c r="M112" s="73"/>
      <c r="N112" s="73">
        <v>1</v>
      </c>
      <c r="O112" s="73"/>
      <c r="P112" s="73"/>
    </row>
    <row r="113" spans="1:16" s="4" customFormat="1" ht="15">
      <c r="A113" s="89"/>
      <c r="B113" s="82"/>
      <c r="C113" s="208"/>
      <c r="D113" s="241"/>
      <c r="E113" s="199"/>
      <c r="F113" s="226"/>
      <c r="G113" s="85"/>
      <c r="H113" s="85"/>
      <c r="I113" s="92" t="s">
        <v>253</v>
      </c>
      <c r="J113" s="14" t="s">
        <v>254</v>
      </c>
      <c r="K113" s="33"/>
      <c r="L113" s="66"/>
      <c r="M113" s="73"/>
      <c r="N113" s="73"/>
      <c r="O113" s="73"/>
      <c r="P113" s="73"/>
    </row>
    <row r="114" spans="1:16" s="4" customFormat="1" ht="15">
      <c r="A114" s="89"/>
      <c r="B114" s="82"/>
      <c r="C114" s="208"/>
      <c r="D114" s="241"/>
      <c r="E114" s="199"/>
      <c r="F114" s="226"/>
      <c r="G114" s="85"/>
      <c r="H114" s="85"/>
      <c r="I114" s="92" t="s">
        <v>272</v>
      </c>
      <c r="J114" s="14" t="s">
        <v>273</v>
      </c>
      <c r="K114" s="33"/>
      <c r="L114" s="66"/>
      <c r="M114" s="73"/>
      <c r="N114" s="73"/>
      <c r="O114" s="73"/>
      <c r="P114" s="73"/>
    </row>
    <row r="115" spans="1:16" s="4" customFormat="1" ht="15">
      <c r="A115" s="89"/>
      <c r="B115" s="82"/>
      <c r="C115" s="209"/>
      <c r="D115" s="234"/>
      <c r="E115" s="192"/>
      <c r="F115" s="227"/>
      <c r="G115" s="85"/>
      <c r="H115" s="85"/>
      <c r="I115" s="92" t="s">
        <v>277</v>
      </c>
      <c r="J115" s="14" t="s">
        <v>278</v>
      </c>
      <c r="K115" s="33"/>
      <c r="L115" s="66"/>
      <c r="M115" s="73"/>
      <c r="N115" s="73"/>
      <c r="O115" s="73"/>
      <c r="P115" s="73"/>
    </row>
    <row r="116" spans="1:16" s="4" customFormat="1" ht="15">
      <c r="A116" s="89"/>
      <c r="B116" s="82"/>
      <c r="C116" s="207">
        <v>21020</v>
      </c>
      <c r="D116" s="210" t="s">
        <v>256</v>
      </c>
      <c r="E116" s="191">
        <v>0.004069248334768764</v>
      </c>
      <c r="F116" s="200">
        <v>7347.78381753721</v>
      </c>
      <c r="G116" s="85"/>
      <c r="H116" s="85"/>
      <c r="I116" s="92" t="s">
        <v>255</v>
      </c>
      <c r="J116" s="14" t="s">
        <v>507</v>
      </c>
      <c r="K116" s="33"/>
      <c r="L116" s="66"/>
      <c r="M116" s="73"/>
      <c r="N116" s="73">
        <v>1</v>
      </c>
      <c r="O116" s="73"/>
      <c r="P116" s="73"/>
    </row>
    <row r="117" spans="1:16" s="4" customFormat="1" ht="15" customHeight="1">
      <c r="A117" s="89"/>
      <c r="B117" s="82"/>
      <c r="C117" s="208"/>
      <c r="D117" s="211"/>
      <c r="E117" s="199"/>
      <c r="F117" s="203"/>
      <c r="G117" s="85"/>
      <c r="H117" s="85"/>
      <c r="I117" s="92" t="s">
        <v>257</v>
      </c>
      <c r="J117" s="14" t="s">
        <v>258</v>
      </c>
      <c r="K117" s="33"/>
      <c r="L117" s="66"/>
      <c r="M117" s="73"/>
      <c r="N117" s="73"/>
      <c r="O117" s="73"/>
      <c r="P117" s="73"/>
    </row>
    <row r="118" spans="1:16" s="4" customFormat="1" ht="15">
      <c r="A118" s="89"/>
      <c r="B118" s="82"/>
      <c r="C118" s="208"/>
      <c r="D118" s="211"/>
      <c r="E118" s="199"/>
      <c r="F118" s="203"/>
      <c r="G118" s="85"/>
      <c r="H118" s="85"/>
      <c r="I118" s="92" t="s">
        <v>259</v>
      </c>
      <c r="J118" s="14" t="s">
        <v>260</v>
      </c>
      <c r="K118" s="33"/>
      <c r="L118" s="66"/>
      <c r="M118" s="73"/>
      <c r="N118" s="73"/>
      <c r="O118" s="73"/>
      <c r="P118" s="73"/>
    </row>
    <row r="119" spans="1:16" s="4" customFormat="1" ht="15">
      <c r="A119" s="89"/>
      <c r="B119" s="82"/>
      <c r="C119" s="209"/>
      <c r="D119" s="212"/>
      <c r="E119" s="192"/>
      <c r="F119" s="201"/>
      <c r="G119" s="85"/>
      <c r="H119" s="85"/>
      <c r="I119" s="92" t="s">
        <v>261</v>
      </c>
      <c r="J119" s="14" t="s">
        <v>262</v>
      </c>
      <c r="K119" s="33"/>
      <c r="L119" s="66"/>
      <c r="M119" s="73"/>
      <c r="N119" s="73"/>
      <c r="O119" s="73"/>
      <c r="P119" s="73"/>
    </row>
    <row r="120" spans="1:16" s="4" customFormat="1" ht="15">
      <c r="A120" s="89"/>
      <c r="B120" s="82"/>
      <c r="C120" s="20">
        <v>21030</v>
      </c>
      <c r="D120" s="21" t="s">
        <v>265</v>
      </c>
      <c r="E120" s="134">
        <v>0.0007585394954132065</v>
      </c>
      <c r="F120" s="49">
        <v>3882.7697794876717</v>
      </c>
      <c r="G120" s="85"/>
      <c r="H120" s="85"/>
      <c r="I120" s="92" t="s">
        <v>263</v>
      </c>
      <c r="J120" s="12" t="s">
        <v>264</v>
      </c>
      <c r="K120" s="33"/>
      <c r="L120" s="66">
        <v>1</v>
      </c>
      <c r="M120" s="73"/>
      <c r="N120" s="73"/>
      <c r="O120" s="73"/>
      <c r="P120" s="73"/>
    </row>
    <row r="121" spans="1:16" s="4" customFormat="1" ht="15">
      <c r="A121" s="89"/>
      <c r="B121" s="82"/>
      <c r="C121" s="20">
        <v>21040</v>
      </c>
      <c r="D121" s="21" t="s">
        <v>268</v>
      </c>
      <c r="E121" s="134">
        <v>0.0013037397577414487</v>
      </c>
      <c r="F121" s="49">
        <v>630.6201744402022</v>
      </c>
      <c r="G121" s="85"/>
      <c r="H121" s="85"/>
      <c r="I121" s="92" t="s">
        <v>266</v>
      </c>
      <c r="J121" s="12" t="s">
        <v>267</v>
      </c>
      <c r="K121" s="33"/>
      <c r="L121" s="66">
        <v>1</v>
      </c>
      <c r="M121" s="73"/>
      <c r="N121" s="73"/>
      <c r="O121" s="73"/>
      <c r="P121" s="73"/>
    </row>
    <row r="122" spans="1:16" s="4" customFormat="1" ht="15">
      <c r="A122" s="89"/>
      <c r="B122" s="82"/>
      <c r="C122" s="20">
        <v>21050</v>
      </c>
      <c r="D122" s="21" t="s">
        <v>271</v>
      </c>
      <c r="E122" s="134">
        <v>0.001683009505448052</v>
      </c>
      <c r="F122" s="49">
        <v>658.8799954216056</v>
      </c>
      <c r="G122" s="85"/>
      <c r="H122" s="85"/>
      <c r="I122" s="92" t="s">
        <v>269</v>
      </c>
      <c r="J122" s="12" t="s">
        <v>270</v>
      </c>
      <c r="K122" s="33"/>
      <c r="L122" s="66">
        <v>1</v>
      </c>
      <c r="M122" s="76"/>
      <c r="N122" s="73"/>
      <c r="O122" s="73"/>
      <c r="P122" s="73"/>
    </row>
    <row r="123" spans="1:16" s="4" customFormat="1" ht="15">
      <c r="A123" s="89"/>
      <c r="B123" s="82"/>
      <c r="C123" s="20">
        <v>21061</v>
      </c>
      <c r="D123" s="21" t="s">
        <v>276</v>
      </c>
      <c r="E123" s="134">
        <v>4.7408718463325404E-05</v>
      </c>
      <c r="F123" s="49">
        <v>3.4949032423913287</v>
      </c>
      <c r="G123" s="85"/>
      <c r="H123" s="85"/>
      <c r="I123" s="92" t="s">
        <v>274</v>
      </c>
      <c r="J123" s="12" t="s">
        <v>275</v>
      </c>
      <c r="K123" s="33"/>
      <c r="L123" s="69">
        <v>1</v>
      </c>
      <c r="M123" s="73"/>
      <c r="N123" s="73"/>
      <c r="O123" s="73"/>
      <c r="P123" s="73"/>
    </row>
    <row r="124" spans="1:16" s="4" customFormat="1" ht="15">
      <c r="A124" s="80"/>
      <c r="B124" s="82"/>
      <c r="C124" s="20">
        <v>21081</v>
      </c>
      <c r="D124" s="21" t="s">
        <v>282</v>
      </c>
      <c r="E124" s="134">
        <v>0.00020543778000774342</v>
      </c>
      <c r="F124" s="49">
        <v>6.244163513560675</v>
      </c>
      <c r="G124" s="85"/>
      <c r="H124" s="85"/>
      <c r="I124" s="92" t="s">
        <v>281</v>
      </c>
      <c r="J124" s="12" t="s">
        <v>185</v>
      </c>
      <c r="K124" s="33"/>
      <c r="L124" s="66">
        <v>1</v>
      </c>
      <c r="M124" s="73"/>
      <c r="N124" s="73"/>
      <c r="O124" s="73"/>
      <c r="P124" s="73"/>
    </row>
    <row r="125" spans="1:16" s="4" customFormat="1" ht="15">
      <c r="A125" s="89">
        <v>220</v>
      </c>
      <c r="B125" s="213" t="s">
        <v>553</v>
      </c>
      <c r="C125" s="213"/>
      <c r="D125" s="216"/>
      <c r="E125" s="164">
        <f>SUM(E126:E131)</f>
        <v>0.013543090574356624</v>
      </c>
      <c r="F125" s="146">
        <f>SUM(F126:F131)</f>
        <v>440.9506732268883</v>
      </c>
      <c r="G125" s="85"/>
      <c r="H125" s="85"/>
      <c r="I125" s="92"/>
      <c r="J125" s="33"/>
      <c r="K125" s="33"/>
      <c r="L125" s="67"/>
      <c r="M125" s="73"/>
      <c r="N125" s="73"/>
      <c r="O125" s="73"/>
      <c r="P125" s="73"/>
    </row>
    <row r="126" spans="1:16" s="4" customFormat="1" ht="15">
      <c r="A126" s="89"/>
      <c r="B126" s="82"/>
      <c r="C126" s="207">
        <v>22010</v>
      </c>
      <c r="D126" s="210" t="s">
        <v>309</v>
      </c>
      <c r="E126" s="191">
        <v>0.002876128920108408</v>
      </c>
      <c r="F126" s="200">
        <v>110.11207409032828</v>
      </c>
      <c r="G126" s="85" t="s">
        <v>110</v>
      </c>
      <c r="H126" s="85" t="s">
        <v>308</v>
      </c>
      <c r="I126" s="92" t="s">
        <v>307</v>
      </c>
      <c r="J126" s="14" t="s">
        <v>73</v>
      </c>
      <c r="K126" s="33"/>
      <c r="L126" s="66"/>
      <c r="M126" s="73"/>
      <c r="N126" s="73">
        <v>1</v>
      </c>
      <c r="O126" s="73"/>
      <c r="P126" s="73"/>
    </row>
    <row r="127" spans="1:16" s="4" customFormat="1" ht="15">
      <c r="A127" s="89"/>
      <c r="B127" s="82"/>
      <c r="C127" s="208"/>
      <c r="D127" s="211"/>
      <c r="E127" s="199"/>
      <c r="F127" s="203"/>
      <c r="G127" s="85"/>
      <c r="H127" s="63"/>
      <c r="I127" s="92" t="s">
        <v>313</v>
      </c>
      <c r="J127" s="14" t="s">
        <v>314</v>
      </c>
      <c r="K127" s="33"/>
      <c r="L127" s="66"/>
      <c r="M127" s="73"/>
      <c r="N127" s="73"/>
      <c r="O127" s="73"/>
      <c r="P127" s="73"/>
    </row>
    <row r="128" spans="1:16" s="4" customFormat="1" ht="15">
      <c r="A128" s="89"/>
      <c r="B128" s="82"/>
      <c r="C128" s="209"/>
      <c r="D128" s="211"/>
      <c r="E128" s="192"/>
      <c r="F128" s="203"/>
      <c r="G128" s="85"/>
      <c r="H128" s="85"/>
      <c r="I128" s="92" t="s">
        <v>316</v>
      </c>
      <c r="J128" s="14" t="s">
        <v>317</v>
      </c>
      <c r="K128" s="33"/>
      <c r="L128" s="66"/>
      <c r="M128" s="73"/>
      <c r="N128" s="73"/>
      <c r="O128" s="73"/>
      <c r="P128" s="73"/>
    </row>
    <row r="129" spans="1:16" s="4" customFormat="1" ht="15">
      <c r="A129" s="89"/>
      <c r="B129" s="82"/>
      <c r="C129" s="20">
        <v>22020</v>
      </c>
      <c r="D129" s="21" t="s">
        <v>315</v>
      </c>
      <c r="E129" s="134">
        <v>0.0012405281331236814</v>
      </c>
      <c r="F129" s="49">
        <v>131.21147069850434</v>
      </c>
      <c r="G129" s="85"/>
      <c r="H129" s="85"/>
      <c r="I129" s="92" t="s">
        <v>313</v>
      </c>
      <c r="J129" s="12" t="s">
        <v>314</v>
      </c>
      <c r="K129" s="33"/>
      <c r="L129" s="66">
        <v>1</v>
      </c>
      <c r="M129" s="73"/>
      <c r="N129" s="73"/>
      <c r="O129" s="73"/>
      <c r="P129" s="73"/>
    </row>
    <row r="130" spans="1:16" s="4" customFormat="1" ht="38.25">
      <c r="A130" s="89"/>
      <c r="B130" s="82"/>
      <c r="C130" s="20">
        <v>22030</v>
      </c>
      <c r="D130" s="21" t="s">
        <v>391</v>
      </c>
      <c r="E130" s="134">
        <v>0.0014933746315947502</v>
      </c>
      <c r="F130" s="49">
        <v>61.30898390123449</v>
      </c>
      <c r="G130" s="85" t="s">
        <v>363</v>
      </c>
      <c r="H130" s="85" t="s">
        <v>384</v>
      </c>
      <c r="I130" s="92" t="s">
        <v>389</v>
      </c>
      <c r="J130" s="12" t="s">
        <v>390</v>
      </c>
      <c r="K130" s="33"/>
      <c r="L130" s="66">
        <v>1</v>
      </c>
      <c r="M130" s="73"/>
      <c r="N130" s="73"/>
      <c r="O130" s="73"/>
      <c r="P130" s="73"/>
    </row>
    <row r="131" spans="1:16" s="4" customFormat="1" ht="15">
      <c r="A131" s="89"/>
      <c r="B131" s="82"/>
      <c r="C131" s="20">
        <v>22040</v>
      </c>
      <c r="D131" s="21" t="s">
        <v>312</v>
      </c>
      <c r="E131" s="134">
        <v>0.007933058889529785</v>
      </c>
      <c r="F131" s="49">
        <v>138.31814453682117</v>
      </c>
      <c r="G131" s="85" t="s">
        <v>110</v>
      </c>
      <c r="H131" s="85" t="s">
        <v>308</v>
      </c>
      <c r="I131" s="92" t="s">
        <v>310</v>
      </c>
      <c r="J131" s="12" t="s">
        <v>311</v>
      </c>
      <c r="K131" s="33"/>
      <c r="L131" s="66">
        <v>1</v>
      </c>
      <c r="M131" s="73"/>
      <c r="N131" s="73"/>
      <c r="O131" s="73"/>
      <c r="P131" s="73"/>
    </row>
    <row r="132" spans="1:16" s="4" customFormat="1" ht="15">
      <c r="A132" s="89">
        <v>230</v>
      </c>
      <c r="B132" s="213" t="s">
        <v>554</v>
      </c>
      <c r="C132" s="213"/>
      <c r="D132" s="216"/>
      <c r="E132" s="164">
        <f>SUM(E133:E150)</f>
        <v>0.016806390695248856</v>
      </c>
      <c r="F132" s="146">
        <f>SUM(F133:F150)</f>
        <v>12224.84976512225</v>
      </c>
      <c r="G132" s="85"/>
      <c r="H132" s="85"/>
      <c r="I132" s="92"/>
      <c r="J132" s="33"/>
      <c r="K132" s="33"/>
      <c r="L132" s="66"/>
      <c r="M132" s="73"/>
      <c r="N132" s="73"/>
      <c r="O132" s="73"/>
      <c r="P132" s="73"/>
    </row>
    <row r="133" spans="1:16" s="4" customFormat="1" ht="15">
      <c r="A133" s="80"/>
      <c r="B133" s="82"/>
      <c r="C133" s="220">
        <v>23010</v>
      </c>
      <c r="D133" s="223" t="s">
        <v>201</v>
      </c>
      <c r="E133" s="196">
        <v>0.005744356387139595</v>
      </c>
      <c r="F133" s="204">
        <v>1647.2587481301073</v>
      </c>
      <c r="G133" s="85" t="s">
        <v>110</v>
      </c>
      <c r="H133" s="85" t="s">
        <v>200</v>
      </c>
      <c r="I133" s="92" t="s">
        <v>199</v>
      </c>
      <c r="J133" s="14" t="s">
        <v>73</v>
      </c>
      <c r="K133" s="33"/>
      <c r="L133" s="66"/>
      <c r="M133" s="73"/>
      <c r="N133" s="73">
        <v>1</v>
      </c>
      <c r="O133" s="73"/>
      <c r="P133" s="73"/>
    </row>
    <row r="134" spans="1:16" s="4" customFormat="1" ht="15">
      <c r="A134" s="80"/>
      <c r="B134" s="82"/>
      <c r="C134" s="222">
        <v>23010</v>
      </c>
      <c r="D134" s="225" t="s">
        <v>201</v>
      </c>
      <c r="E134" s="198"/>
      <c r="F134" s="205"/>
      <c r="G134" s="85"/>
      <c r="H134" s="85"/>
      <c r="I134" s="92" t="s">
        <v>205</v>
      </c>
      <c r="J134" s="14" t="s">
        <v>206</v>
      </c>
      <c r="K134" s="33"/>
      <c r="L134" s="66"/>
      <c r="M134" s="73"/>
      <c r="N134" s="73"/>
      <c r="O134" s="73"/>
      <c r="P134" s="73"/>
    </row>
    <row r="135" spans="1:16" s="4" customFormat="1" ht="15">
      <c r="A135" s="80"/>
      <c r="B135" s="82"/>
      <c r="C135" s="25">
        <v>23020</v>
      </c>
      <c r="D135" s="11" t="s">
        <v>212</v>
      </c>
      <c r="E135" s="135">
        <v>0.00047408718463325404</v>
      </c>
      <c r="F135" s="50">
        <v>714.7529595788944</v>
      </c>
      <c r="G135" s="85"/>
      <c r="H135" s="85"/>
      <c r="I135" s="92" t="s">
        <v>224</v>
      </c>
      <c r="J135" s="10" t="s">
        <v>211</v>
      </c>
      <c r="K135" s="33"/>
      <c r="L135" s="66"/>
      <c r="M135" s="73">
        <v>1</v>
      </c>
      <c r="N135" s="73"/>
      <c r="O135" s="73"/>
      <c r="P135" s="73"/>
    </row>
    <row r="136" spans="1:16" s="4" customFormat="1" ht="15">
      <c r="A136" s="80"/>
      <c r="B136" s="82"/>
      <c r="C136" s="25">
        <v>23030</v>
      </c>
      <c r="D136" s="11" t="s">
        <v>213</v>
      </c>
      <c r="E136" s="135">
        <v>0.002536366437787909</v>
      </c>
      <c r="F136" s="50">
        <v>1771.9717943717146</v>
      </c>
      <c r="G136" s="85"/>
      <c r="H136" s="85"/>
      <c r="I136" s="92" t="s">
        <v>224</v>
      </c>
      <c r="J136" s="10" t="s">
        <v>211</v>
      </c>
      <c r="K136" s="33"/>
      <c r="L136" s="66"/>
      <c r="M136" s="73">
        <v>1</v>
      </c>
      <c r="N136" s="73"/>
      <c r="O136" s="73"/>
      <c r="P136" s="73"/>
    </row>
    <row r="137" spans="1:16" s="4" customFormat="1" ht="15">
      <c r="A137" s="89"/>
      <c r="B137" s="82"/>
      <c r="C137" s="20">
        <v>23040</v>
      </c>
      <c r="D137" s="21" t="s">
        <v>209</v>
      </c>
      <c r="E137" s="134">
        <v>0.0015565862562125176</v>
      </c>
      <c r="F137" s="49">
        <v>4054.661738345191</v>
      </c>
      <c r="G137" s="85"/>
      <c r="H137" s="85"/>
      <c r="I137" s="92" t="s">
        <v>207</v>
      </c>
      <c r="J137" s="12" t="s">
        <v>208</v>
      </c>
      <c r="K137" s="33"/>
      <c r="L137" s="66">
        <v>1</v>
      </c>
      <c r="M137" s="73"/>
      <c r="N137" s="73"/>
      <c r="O137" s="73"/>
      <c r="P137" s="73"/>
    </row>
    <row r="138" spans="1:16" s="4" customFormat="1" ht="15">
      <c r="A138" s="89"/>
      <c r="B138" s="82"/>
      <c r="C138" s="20">
        <v>23050</v>
      </c>
      <c r="D138" s="21" t="s">
        <v>226</v>
      </c>
      <c r="E138" s="134">
        <v>8.691598384942991E-05</v>
      </c>
      <c r="F138" s="49">
        <v>2.522360165047046</v>
      </c>
      <c r="G138" s="85"/>
      <c r="H138" s="85"/>
      <c r="I138" s="92" t="s">
        <v>520</v>
      </c>
      <c r="J138" s="12" t="s">
        <v>225</v>
      </c>
      <c r="K138" s="33"/>
      <c r="L138" s="66">
        <v>1</v>
      </c>
      <c r="M138" s="73"/>
      <c r="N138" s="73"/>
      <c r="O138" s="73"/>
      <c r="P138" s="73"/>
    </row>
    <row r="139" spans="1:16" s="4" customFormat="1" ht="15">
      <c r="A139" s="89"/>
      <c r="B139" s="82"/>
      <c r="C139" s="25">
        <v>23061</v>
      </c>
      <c r="D139" s="11" t="s">
        <v>214</v>
      </c>
      <c r="E139" s="135">
        <v>5.5310171540546305E-05</v>
      </c>
      <c r="F139" s="50">
        <v>17.312147731610043</v>
      </c>
      <c r="G139" s="85"/>
      <c r="H139" s="85"/>
      <c r="I139" s="92" t="s">
        <v>224</v>
      </c>
      <c r="J139" s="10" t="s">
        <v>211</v>
      </c>
      <c r="K139" s="33"/>
      <c r="L139" s="66"/>
      <c r="M139" s="73">
        <v>1</v>
      </c>
      <c r="N139" s="73"/>
      <c r="O139" s="73"/>
      <c r="P139" s="73"/>
    </row>
    <row r="140" spans="1:16" s="4" customFormat="1" ht="15">
      <c r="A140" s="89"/>
      <c r="B140" s="82"/>
      <c r="C140" s="25">
        <v>23062</v>
      </c>
      <c r="D140" s="11" t="s">
        <v>215</v>
      </c>
      <c r="E140" s="135">
        <v>7.901453077220901E-05</v>
      </c>
      <c r="F140" s="50">
        <v>793.4303579600204</v>
      </c>
      <c r="G140" s="85"/>
      <c r="H140" s="85"/>
      <c r="I140" s="92" t="s">
        <v>224</v>
      </c>
      <c r="J140" s="10" t="s">
        <v>211</v>
      </c>
      <c r="K140" s="33"/>
      <c r="L140" s="66"/>
      <c r="M140" s="73">
        <v>1</v>
      </c>
      <c r="N140" s="73"/>
      <c r="O140" s="73"/>
      <c r="P140" s="73"/>
    </row>
    <row r="141" spans="1:16" s="4" customFormat="1" ht="15">
      <c r="A141" s="89"/>
      <c r="B141" s="82"/>
      <c r="C141" s="25">
        <v>23063</v>
      </c>
      <c r="D141" s="11" t="s">
        <v>216</v>
      </c>
      <c r="E141" s="135">
        <v>1.58029061544418E-05</v>
      </c>
      <c r="F141" s="50">
        <v>0.15216357999999902</v>
      </c>
      <c r="G141" s="85"/>
      <c r="H141" s="85"/>
      <c r="I141" s="92" t="s">
        <v>224</v>
      </c>
      <c r="J141" s="10" t="s">
        <v>211</v>
      </c>
      <c r="K141" s="33"/>
      <c r="L141" s="66"/>
      <c r="M141" s="73">
        <v>1</v>
      </c>
      <c r="N141" s="73"/>
      <c r="O141" s="73"/>
      <c r="P141" s="73"/>
    </row>
    <row r="142" spans="1:16" s="4" customFormat="1" ht="15">
      <c r="A142" s="89"/>
      <c r="B142" s="82"/>
      <c r="C142" s="20">
        <v>23064</v>
      </c>
      <c r="D142" s="21" t="s">
        <v>217</v>
      </c>
      <c r="E142" s="134">
        <v>0.0021966039554674106</v>
      </c>
      <c r="F142" s="49">
        <v>536.0437524414565</v>
      </c>
      <c r="G142" s="85"/>
      <c r="H142" s="85"/>
      <c r="I142" s="92" t="s">
        <v>210</v>
      </c>
      <c r="J142" s="12" t="s">
        <v>239</v>
      </c>
      <c r="K142" s="33"/>
      <c r="L142" s="66">
        <v>1</v>
      </c>
      <c r="M142" s="73"/>
      <c r="N142" s="74"/>
      <c r="O142" s="78"/>
      <c r="P142" s="78"/>
    </row>
    <row r="143" spans="1:16" s="4" customFormat="1" ht="15">
      <c r="A143" s="89"/>
      <c r="B143" s="82"/>
      <c r="C143" s="25">
        <v>23065</v>
      </c>
      <c r="D143" s="11" t="s">
        <v>218</v>
      </c>
      <c r="E143" s="135">
        <v>0.0006321162461776721</v>
      </c>
      <c r="F143" s="50">
        <v>690.7573245249811</v>
      </c>
      <c r="G143" s="85"/>
      <c r="H143" s="85"/>
      <c r="I143" s="92" t="s">
        <v>224</v>
      </c>
      <c r="J143" s="10" t="s">
        <v>211</v>
      </c>
      <c r="K143" s="38"/>
      <c r="L143" s="66"/>
      <c r="M143" s="73">
        <v>1</v>
      </c>
      <c r="N143" s="74"/>
      <c r="O143" s="78"/>
      <c r="P143" s="78"/>
    </row>
    <row r="144" spans="1:16" s="4" customFormat="1" ht="15">
      <c r="A144" s="89"/>
      <c r="B144" s="82"/>
      <c r="C144" s="25">
        <v>23066</v>
      </c>
      <c r="D144" s="11" t="s">
        <v>219</v>
      </c>
      <c r="E144" s="135">
        <v>0.0001422261553899762</v>
      </c>
      <c r="F144" s="50">
        <v>673.3353388566125</v>
      </c>
      <c r="G144" s="85"/>
      <c r="H144" s="85"/>
      <c r="I144" s="92" t="s">
        <v>224</v>
      </c>
      <c r="J144" s="10" t="s">
        <v>211</v>
      </c>
      <c r="K144" s="38"/>
      <c r="L144" s="68"/>
      <c r="M144" s="73">
        <v>1</v>
      </c>
      <c r="N144" s="73"/>
      <c r="O144" s="73"/>
      <c r="P144" s="73"/>
    </row>
    <row r="145" spans="1:16" s="4" customFormat="1" ht="15">
      <c r="A145" s="89"/>
      <c r="B145" s="82"/>
      <c r="C145" s="25">
        <v>23067</v>
      </c>
      <c r="D145" s="11" t="s">
        <v>220</v>
      </c>
      <c r="E145" s="135">
        <v>0.0010192874469614963</v>
      </c>
      <c r="F145" s="50">
        <v>242.46981676004577</v>
      </c>
      <c r="G145" s="85"/>
      <c r="H145" s="85"/>
      <c r="I145" s="92" t="s">
        <v>224</v>
      </c>
      <c r="J145" s="10" t="s">
        <v>211</v>
      </c>
      <c r="K145" s="33"/>
      <c r="L145" s="68"/>
      <c r="M145" s="73">
        <v>1</v>
      </c>
      <c r="N145" s="73"/>
      <c r="O145" s="73"/>
      <c r="P145" s="73"/>
    </row>
    <row r="146" spans="1:16" s="4" customFormat="1" ht="15">
      <c r="A146" s="89"/>
      <c r="B146" s="82"/>
      <c r="C146" s="25">
        <v>23068</v>
      </c>
      <c r="D146" s="11" t="s">
        <v>221</v>
      </c>
      <c r="E146" s="135">
        <v>0.00029235376385717334</v>
      </c>
      <c r="F146" s="50">
        <v>991.3509561857759</v>
      </c>
      <c r="G146" s="85"/>
      <c r="H146" s="85"/>
      <c r="I146" s="92" t="s">
        <v>224</v>
      </c>
      <c r="J146" s="10" t="s">
        <v>211</v>
      </c>
      <c r="K146" s="33"/>
      <c r="L146" s="66"/>
      <c r="M146" s="73">
        <v>1</v>
      </c>
      <c r="N146" s="73"/>
      <c r="O146" s="73"/>
      <c r="P146" s="73"/>
    </row>
    <row r="147" spans="1:16" s="4" customFormat="1" ht="15">
      <c r="A147" s="89"/>
      <c r="B147" s="82"/>
      <c r="C147" s="25">
        <v>23069</v>
      </c>
      <c r="D147" s="11" t="s">
        <v>222</v>
      </c>
      <c r="E147" s="135">
        <v>7.9014530772209E-06</v>
      </c>
      <c r="F147" s="50">
        <v>0.086887417218543</v>
      </c>
      <c r="G147" s="85"/>
      <c r="H147" s="85"/>
      <c r="I147" s="92" t="s">
        <v>224</v>
      </c>
      <c r="J147" s="10" t="s">
        <v>211</v>
      </c>
      <c r="K147" s="33"/>
      <c r="L147" s="66"/>
      <c r="M147" s="73">
        <v>1</v>
      </c>
      <c r="N147" s="73"/>
      <c r="O147" s="73"/>
      <c r="P147" s="73"/>
    </row>
    <row r="148" spans="1:16" s="4" customFormat="1" ht="15">
      <c r="A148" s="89"/>
      <c r="B148" s="82"/>
      <c r="C148" s="25">
        <v>23070</v>
      </c>
      <c r="D148" s="11" t="s">
        <v>223</v>
      </c>
      <c r="E148" s="135">
        <v>0.0005768060746371258</v>
      </c>
      <c r="F148" s="50">
        <v>53.203043480967565</v>
      </c>
      <c r="G148" s="85"/>
      <c r="H148" s="85"/>
      <c r="I148" s="92" t="s">
        <v>224</v>
      </c>
      <c r="J148" s="10" t="s">
        <v>211</v>
      </c>
      <c r="K148" s="33"/>
      <c r="L148" s="66"/>
      <c r="M148" s="73">
        <v>1</v>
      </c>
      <c r="N148" s="73"/>
      <c r="O148" s="73"/>
      <c r="P148" s="73"/>
    </row>
    <row r="149" spans="1:16" s="4" customFormat="1" ht="15">
      <c r="A149" s="89"/>
      <c r="B149" s="82"/>
      <c r="C149" s="20">
        <v>23081</v>
      </c>
      <c r="D149" s="21" t="s">
        <v>204</v>
      </c>
      <c r="E149" s="134">
        <v>0.0011299077900425887</v>
      </c>
      <c r="F149" s="49">
        <v>30.675243878157218</v>
      </c>
      <c r="G149" s="85"/>
      <c r="H149" s="85"/>
      <c r="I149" s="92" t="s">
        <v>203</v>
      </c>
      <c r="J149" s="12" t="s">
        <v>185</v>
      </c>
      <c r="K149" s="33"/>
      <c r="L149" s="66">
        <v>1</v>
      </c>
      <c r="M149" s="73"/>
      <c r="N149" s="73"/>
      <c r="O149" s="73"/>
      <c r="P149" s="73"/>
    </row>
    <row r="150" spans="1:16" s="4" customFormat="1" ht="15">
      <c r="A150" s="89"/>
      <c r="B150" s="82"/>
      <c r="C150" s="25">
        <v>23082</v>
      </c>
      <c r="D150" s="11" t="s">
        <v>202</v>
      </c>
      <c r="E150" s="135">
        <v>0.00026074795154828974</v>
      </c>
      <c r="F150" s="50">
        <v>4.865131714452795</v>
      </c>
      <c r="G150" s="85"/>
      <c r="H150" s="85"/>
      <c r="I150" s="92" t="s">
        <v>199</v>
      </c>
      <c r="J150" s="10" t="s">
        <v>73</v>
      </c>
      <c r="K150" s="33"/>
      <c r="L150" s="66"/>
      <c r="M150" s="73">
        <v>1</v>
      </c>
      <c r="N150" s="73"/>
      <c r="O150" s="73"/>
      <c r="P150" s="73"/>
    </row>
    <row r="151" spans="1:16" s="4" customFormat="1" ht="15">
      <c r="A151" s="89">
        <v>240</v>
      </c>
      <c r="B151" s="213" t="s">
        <v>555</v>
      </c>
      <c r="C151" s="213"/>
      <c r="D151" s="216"/>
      <c r="E151" s="164">
        <f>SUM(E152:E156)</f>
        <v>0.012642324923553442</v>
      </c>
      <c r="F151" s="146">
        <f>SUM(F152:F156)</f>
        <v>2696.3165437655643</v>
      </c>
      <c r="G151" s="85"/>
      <c r="H151" s="85"/>
      <c r="I151" s="92"/>
      <c r="J151" s="33"/>
      <c r="K151" s="33"/>
      <c r="L151" s="66"/>
      <c r="M151" s="73"/>
      <c r="N151" s="73"/>
      <c r="O151" s="73"/>
      <c r="P151" s="73"/>
    </row>
    <row r="152" spans="1:16" s="4" customFormat="1" ht="25.5">
      <c r="A152" s="89"/>
      <c r="B152" s="82"/>
      <c r="C152" s="18">
        <v>24010</v>
      </c>
      <c r="D152" s="15" t="s">
        <v>44</v>
      </c>
      <c r="E152" s="141">
        <v>0.0046697587686375525</v>
      </c>
      <c r="F152" s="56">
        <v>543.0742742161096</v>
      </c>
      <c r="G152" s="87" t="s">
        <v>6</v>
      </c>
      <c r="H152" s="85" t="s">
        <v>11</v>
      </c>
      <c r="I152" s="93" t="s">
        <v>42</v>
      </c>
      <c r="J152" s="12" t="s">
        <v>43</v>
      </c>
      <c r="K152" s="33"/>
      <c r="L152" s="66">
        <v>1</v>
      </c>
      <c r="M152" s="73"/>
      <c r="N152" s="73"/>
      <c r="O152" s="73"/>
      <c r="P152" s="73"/>
    </row>
    <row r="153" spans="1:16" s="4" customFormat="1" ht="15">
      <c r="A153" s="89"/>
      <c r="B153" s="82"/>
      <c r="C153" s="18">
        <v>24020</v>
      </c>
      <c r="D153" s="15" t="s">
        <v>41</v>
      </c>
      <c r="E153" s="141">
        <v>0.00030025521693439425</v>
      </c>
      <c r="F153" s="56">
        <v>21.105630554619395</v>
      </c>
      <c r="G153" s="87"/>
      <c r="H153" s="85"/>
      <c r="I153" s="93" t="s">
        <v>39</v>
      </c>
      <c r="J153" s="12" t="s">
        <v>40</v>
      </c>
      <c r="K153" s="33"/>
      <c r="L153" s="66">
        <v>1</v>
      </c>
      <c r="M153" s="73"/>
      <c r="N153" s="73"/>
      <c r="O153" s="73"/>
      <c r="P153" s="73"/>
    </row>
    <row r="154" spans="1:16" s="4" customFormat="1" ht="25.5">
      <c r="A154" s="89"/>
      <c r="B154" s="82"/>
      <c r="C154" s="25">
        <v>24030</v>
      </c>
      <c r="D154" s="11" t="s">
        <v>325</v>
      </c>
      <c r="E154" s="135">
        <v>0.0016514036931391683</v>
      </c>
      <c r="F154" s="50">
        <v>1275.6209212309566</v>
      </c>
      <c r="G154" s="85" t="s">
        <v>110</v>
      </c>
      <c r="H154" s="85" t="s">
        <v>324</v>
      </c>
      <c r="I154" s="92" t="s">
        <v>323</v>
      </c>
      <c r="J154" s="10" t="s">
        <v>324</v>
      </c>
      <c r="K154" s="33"/>
      <c r="L154" s="66"/>
      <c r="M154" s="73">
        <v>1</v>
      </c>
      <c r="N154" s="73"/>
      <c r="O154" s="73"/>
      <c r="P154" s="73"/>
    </row>
    <row r="155" spans="1:16" s="4" customFormat="1" ht="15">
      <c r="A155" s="89"/>
      <c r="B155" s="82"/>
      <c r="C155" s="25">
        <v>24040</v>
      </c>
      <c r="D155" s="11" t="s">
        <v>326</v>
      </c>
      <c r="E155" s="135">
        <v>0.0042746861147765075</v>
      </c>
      <c r="F155" s="50">
        <v>804.6627942223084</v>
      </c>
      <c r="G155" s="85"/>
      <c r="H155" s="85"/>
      <c r="I155" s="92" t="s">
        <v>323</v>
      </c>
      <c r="J155" s="10" t="s">
        <v>324</v>
      </c>
      <c r="K155" s="33"/>
      <c r="L155" s="66"/>
      <c r="M155" s="73">
        <v>1</v>
      </c>
      <c r="N155" s="73"/>
      <c r="O155" s="73"/>
      <c r="P155" s="73"/>
    </row>
    <row r="156" spans="1:16" s="4" customFormat="1" ht="15">
      <c r="A156" s="89"/>
      <c r="B156" s="82"/>
      <c r="C156" s="25">
        <v>24081</v>
      </c>
      <c r="D156" s="11" t="s">
        <v>327</v>
      </c>
      <c r="E156" s="135">
        <v>0.001746221130065819</v>
      </c>
      <c r="F156" s="50">
        <v>51.85292354157023</v>
      </c>
      <c r="G156" s="85"/>
      <c r="H156" s="85"/>
      <c r="I156" s="92" t="s">
        <v>323</v>
      </c>
      <c r="J156" s="10" t="s">
        <v>324</v>
      </c>
      <c r="K156" s="33"/>
      <c r="L156" s="66"/>
      <c r="M156" s="73">
        <v>1</v>
      </c>
      <c r="N156" s="73"/>
      <c r="O156" s="73"/>
      <c r="P156" s="73"/>
    </row>
    <row r="157" spans="1:16" s="4" customFormat="1" ht="15">
      <c r="A157" s="89">
        <v>250</v>
      </c>
      <c r="B157" s="213" t="s">
        <v>556</v>
      </c>
      <c r="C157" s="213"/>
      <c r="D157" s="216"/>
      <c r="E157" s="164">
        <f>SUM(E158:E159)</f>
        <v>0.01183637670967691</v>
      </c>
      <c r="F157" s="146">
        <f>SUM(F158:F159)</f>
        <v>1992.9145753728094</v>
      </c>
      <c r="G157" s="85"/>
      <c r="H157" s="85"/>
      <c r="I157" s="92"/>
      <c r="J157" s="33"/>
      <c r="K157" s="33"/>
      <c r="L157" s="66"/>
      <c r="M157" s="73"/>
      <c r="N157" s="73"/>
      <c r="O157" s="73"/>
      <c r="P157" s="73"/>
    </row>
    <row r="158" spans="1:16" s="4" customFormat="1" ht="38.25">
      <c r="A158" s="89"/>
      <c r="B158" s="82"/>
      <c r="C158" s="22">
        <v>25010</v>
      </c>
      <c r="D158" s="12" t="s">
        <v>116</v>
      </c>
      <c r="E158" s="136">
        <v>0.01166254474197805</v>
      </c>
      <c r="F158" s="51">
        <v>1932.0547618795363</v>
      </c>
      <c r="G158" s="85" t="s">
        <v>110</v>
      </c>
      <c r="H158" s="85" t="s">
        <v>111</v>
      </c>
      <c r="I158" s="92" t="s">
        <v>114</v>
      </c>
      <c r="J158" s="12" t="s">
        <v>115</v>
      </c>
      <c r="K158" s="33"/>
      <c r="L158" s="66">
        <v>1</v>
      </c>
      <c r="M158" s="73"/>
      <c r="N158" s="73"/>
      <c r="O158" s="73"/>
      <c r="P158" s="73"/>
    </row>
    <row r="159" spans="1:16" s="4" customFormat="1" ht="56.25" customHeight="1">
      <c r="A159" s="80"/>
      <c r="B159" s="82"/>
      <c r="C159" s="22">
        <v>25020</v>
      </c>
      <c r="D159" s="12" t="s">
        <v>119</v>
      </c>
      <c r="E159" s="136">
        <v>0.00017383196769885982</v>
      </c>
      <c r="F159" s="51">
        <v>60.85981349327319</v>
      </c>
      <c r="G159" s="85"/>
      <c r="H159" s="85"/>
      <c r="I159" s="92" t="s">
        <v>117</v>
      </c>
      <c r="J159" s="12" t="s">
        <v>118</v>
      </c>
      <c r="K159" s="33"/>
      <c r="L159" s="66">
        <v>1</v>
      </c>
      <c r="M159" s="73"/>
      <c r="N159" s="73"/>
      <c r="O159" s="73"/>
      <c r="P159" s="73"/>
    </row>
    <row r="160" spans="1:16" s="4" customFormat="1" ht="15">
      <c r="A160" s="89">
        <v>311</v>
      </c>
      <c r="B160" s="213" t="s">
        <v>557</v>
      </c>
      <c r="C160" s="213"/>
      <c r="D160" s="216"/>
      <c r="E160" s="164">
        <f>SUM(E161:E178)</f>
        <v>0.051272529018086425</v>
      </c>
      <c r="F160" s="146">
        <f>SUM(F161:F178)</f>
        <v>8161.046011660812</v>
      </c>
      <c r="G160" s="85"/>
      <c r="H160" s="85"/>
      <c r="I160" s="92"/>
      <c r="J160" s="33"/>
      <c r="K160" s="33"/>
      <c r="L160" s="66"/>
      <c r="M160" s="73"/>
      <c r="N160" s="73"/>
      <c r="O160" s="73"/>
      <c r="P160" s="73"/>
    </row>
    <row r="161" spans="1:16" s="4" customFormat="1" ht="15">
      <c r="A161" s="89"/>
      <c r="B161" s="82"/>
      <c r="C161" s="25">
        <v>31110</v>
      </c>
      <c r="D161" s="11" t="s">
        <v>142</v>
      </c>
      <c r="E161" s="135">
        <v>0.010098057032688311</v>
      </c>
      <c r="F161" s="50">
        <v>1845.8274943347574</v>
      </c>
      <c r="G161" s="85" t="s">
        <v>110</v>
      </c>
      <c r="H161" s="85" t="s">
        <v>141</v>
      </c>
      <c r="I161" s="92" t="s">
        <v>140</v>
      </c>
      <c r="J161" s="10" t="s">
        <v>73</v>
      </c>
      <c r="K161" s="33"/>
      <c r="L161" s="66"/>
      <c r="M161" s="73">
        <v>1</v>
      </c>
      <c r="N161" s="73"/>
      <c r="O161" s="73"/>
      <c r="P161" s="73"/>
    </row>
    <row r="162" spans="1:16" s="4" customFormat="1" ht="15">
      <c r="A162" s="89"/>
      <c r="B162" s="82"/>
      <c r="C162" s="25">
        <v>31120</v>
      </c>
      <c r="D162" s="11" t="s">
        <v>143</v>
      </c>
      <c r="E162" s="135">
        <v>0.010896103793487622</v>
      </c>
      <c r="F162" s="50">
        <v>2470.6507945559606</v>
      </c>
      <c r="G162" s="85"/>
      <c r="H162" s="85"/>
      <c r="I162" s="92" t="s">
        <v>140</v>
      </c>
      <c r="J162" s="10" t="s">
        <v>73</v>
      </c>
      <c r="K162" s="33"/>
      <c r="L162" s="66"/>
      <c r="M162" s="73">
        <v>1</v>
      </c>
      <c r="N162" s="73"/>
      <c r="O162" s="73"/>
      <c r="P162" s="73"/>
    </row>
    <row r="163" spans="1:16" s="4" customFormat="1" ht="15">
      <c r="A163" s="89"/>
      <c r="B163" s="82"/>
      <c r="C163" s="25">
        <v>31130</v>
      </c>
      <c r="D163" s="11" t="s">
        <v>144</v>
      </c>
      <c r="E163" s="135">
        <v>0.0017699254892974818</v>
      </c>
      <c r="F163" s="50">
        <v>126.22625750628036</v>
      </c>
      <c r="G163" s="85"/>
      <c r="H163" s="85"/>
      <c r="I163" s="92" t="s">
        <v>140</v>
      </c>
      <c r="J163" s="10" t="s">
        <v>73</v>
      </c>
      <c r="K163" s="33"/>
      <c r="L163" s="66"/>
      <c r="M163" s="73">
        <v>1</v>
      </c>
      <c r="N163" s="73"/>
      <c r="O163" s="73"/>
      <c r="P163" s="73"/>
    </row>
    <row r="164" spans="1:16" s="4" customFormat="1" ht="15">
      <c r="A164" s="89"/>
      <c r="B164" s="82"/>
      <c r="C164" s="20">
        <v>31140</v>
      </c>
      <c r="D164" s="21" t="s">
        <v>147</v>
      </c>
      <c r="E164" s="134">
        <v>0.0025758737031740136</v>
      </c>
      <c r="F164" s="49">
        <v>1164.3260038219275</v>
      </c>
      <c r="G164" s="85"/>
      <c r="H164" s="85"/>
      <c r="I164" s="92" t="s">
        <v>145</v>
      </c>
      <c r="J164" s="12" t="s">
        <v>146</v>
      </c>
      <c r="K164" s="33"/>
      <c r="L164" s="66">
        <v>1</v>
      </c>
      <c r="M164" s="73"/>
      <c r="N164" s="73"/>
      <c r="O164" s="73"/>
      <c r="P164" s="73"/>
    </row>
    <row r="165" spans="1:16" s="4" customFormat="1" ht="15" customHeight="1">
      <c r="A165" s="89"/>
      <c r="B165" s="82"/>
      <c r="C165" s="20">
        <v>31150</v>
      </c>
      <c r="D165" s="21" t="s">
        <v>150</v>
      </c>
      <c r="E165" s="134">
        <v>0.0014854731785175293</v>
      </c>
      <c r="F165" s="49">
        <v>140.17262061188018</v>
      </c>
      <c r="G165" s="85"/>
      <c r="H165" s="85"/>
      <c r="I165" s="92" t="s">
        <v>148</v>
      </c>
      <c r="J165" s="12" t="s">
        <v>149</v>
      </c>
      <c r="K165" s="33"/>
      <c r="L165" s="66">
        <v>1</v>
      </c>
      <c r="M165" s="73"/>
      <c r="N165" s="73"/>
      <c r="O165" s="73"/>
      <c r="P165" s="73"/>
    </row>
    <row r="166" spans="1:16" s="4" customFormat="1" ht="15">
      <c r="A166" s="80"/>
      <c r="B166" s="82"/>
      <c r="C166" s="20">
        <v>31161</v>
      </c>
      <c r="D166" s="21" t="s">
        <v>153</v>
      </c>
      <c r="E166" s="134">
        <v>0.003587259697058289</v>
      </c>
      <c r="F166" s="49">
        <v>285.119155921051</v>
      </c>
      <c r="G166" s="85"/>
      <c r="H166" s="85"/>
      <c r="I166" s="92" t="s">
        <v>151</v>
      </c>
      <c r="J166" s="12" t="s">
        <v>152</v>
      </c>
      <c r="K166" s="33"/>
      <c r="L166" s="66">
        <v>1</v>
      </c>
      <c r="M166" s="73"/>
      <c r="N166" s="73"/>
      <c r="O166" s="73"/>
      <c r="P166" s="73"/>
    </row>
    <row r="167" spans="1:16" s="4" customFormat="1" ht="15">
      <c r="A167" s="89"/>
      <c r="B167" s="82"/>
      <c r="C167" s="20">
        <v>31162</v>
      </c>
      <c r="D167" s="21" t="s">
        <v>156</v>
      </c>
      <c r="E167" s="134">
        <v>0.0008217511200309737</v>
      </c>
      <c r="F167" s="49">
        <v>340.2512247014035</v>
      </c>
      <c r="G167" s="85"/>
      <c r="H167" s="85"/>
      <c r="I167" s="92" t="s">
        <v>154</v>
      </c>
      <c r="J167" s="12" t="s">
        <v>155</v>
      </c>
      <c r="K167" s="33"/>
      <c r="L167" s="66">
        <v>1</v>
      </c>
      <c r="M167" s="73"/>
      <c r="N167" s="73"/>
      <c r="O167" s="73"/>
      <c r="P167" s="73"/>
    </row>
    <row r="168" spans="1:16" s="4" customFormat="1" ht="15">
      <c r="A168" s="89"/>
      <c r="B168" s="82"/>
      <c r="C168" s="25">
        <v>31163</v>
      </c>
      <c r="D168" s="11" t="s">
        <v>159</v>
      </c>
      <c r="E168" s="135">
        <v>0.0024257460947068165</v>
      </c>
      <c r="F168" s="50">
        <v>121.05017867715111</v>
      </c>
      <c r="G168" s="85"/>
      <c r="H168" s="85"/>
      <c r="I168" s="92" t="s">
        <v>157</v>
      </c>
      <c r="J168" s="10" t="s">
        <v>158</v>
      </c>
      <c r="K168" s="33"/>
      <c r="L168" s="66"/>
      <c r="M168" s="73">
        <v>1</v>
      </c>
      <c r="N168" s="73"/>
      <c r="O168" s="73"/>
      <c r="P168" s="73"/>
    </row>
    <row r="169" spans="1:16" s="4" customFormat="1" ht="15">
      <c r="A169" s="89"/>
      <c r="B169" s="82"/>
      <c r="C169" s="25">
        <v>31164</v>
      </c>
      <c r="D169" s="11" t="s">
        <v>168</v>
      </c>
      <c r="E169" s="135">
        <v>0.0002528464984710688</v>
      </c>
      <c r="F169" s="50">
        <v>28.66873224391593</v>
      </c>
      <c r="G169" s="85"/>
      <c r="H169" s="85"/>
      <c r="I169" s="92" t="s">
        <v>165</v>
      </c>
      <c r="J169" s="10" t="s">
        <v>166</v>
      </c>
      <c r="K169" s="33"/>
      <c r="L169" s="66"/>
      <c r="M169" s="73">
        <v>1</v>
      </c>
      <c r="N169" s="73"/>
      <c r="O169" s="73"/>
      <c r="P169" s="73"/>
    </row>
    <row r="170" spans="1:16" s="4" customFormat="1" ht="15">
      <c r="A170" s="89"/>
      <c r="B170" s="82"/>
      <c r="C170" s="25">
        <v>31165</v>
      </c>
      <c r="D170" s="11" t="s">
        <v>169</v>
      </c>
      <c r="E170" s="135">
        <v>0.0004977915438649168</v>
      </c>
      <c r="F170" s="50">
        <v>283.6770710874206</v>
      </c>
      <c r="G170" s="85"/>
      <c r="H170" s="85"/>
      <c r="I170" s="92" t="s">
        <v>165</v>
      </c>
      <c r="J170" s="10" t="s">
        <v>166</v>
      </c>
      <c r="K170" s="33"/>
      <c r="L170" s="66"/>
      <c r="M170" s="73">
        <v>1</v>
      </c>
      <c r="N170" s="73"/>
      <c r="O170" s="73"/>
      <c r="P170" s="73"/>
    </row>
    <row r="171" spans="1:16" s="4" customFormat="1" ht="15">
      <c r="A171" s="89"/>
      <c r="B171" s="82"/>
      <c r="C171" s="25">
        <v>31166</v>
      </c>
      <c r="D171" s="11" t="s">
        <v>163</v>
      </c>
      <c r="E171" s="135">
        <v>0.0016118964277530637</v>
      </c>
      <c r="F171" s="50">
        <v>113.67324767076799</v>
      </c>
      <c r="G171" s="85"/>
      <c r="H171" s="85"/>
      <c r="I171" s="92" t="s">
        <v>161</v>
      </c>
      <c r="J171" s="10" t="s">
        <v>162</v>
      </c>
      <c r="K171" s="33"/>
      <c r="L171" s="66"/>
      <c r="M171" s="73">
        <v>1</v>
      </c>
      <c r="N171" s="73"/>
      <c r="O171" s="73"/>
      <c r="P171" s="73"/>
    </row>
    <row r="172" spans="1:16" s="4" customFormat="1" ht="15" customHeight="1">
      <c r="A172" s="80"/>
      <c r="B172" s="82"/>
      <c r="C172" s="25">
        <v>31181</v>
      </c>
      <c r="D172" s="11" t="s">
        <v>164</v>
      </c>
      <c r="E172" s="135">
        <v>0.0039270221793787875</v>
      </c>
      <c r="F172" s="50">
        <v>72.75999267089622</v>
      </c>
      <c r="G172" s="85"/>
      <c r="H172" s="85"/>
      <c r="I172" s="92" t="s">
        <v>161</v>
      </c>
      <c r="J172" s="10" t="s">
        <v>162</v>
      </c>
      <c r="K172" s="33"/>
      <c r="L172" s="66"/>
      <c r="M172" s="73">
        <v>1</v>
      </c>
      <c r="N172" s="73"/>
      <c r="O172" s="73"/>
      <c r="P172" s="73"/>
    </row>
    <row r="173" spans="1:16" s="4" customFormat="1" ht="15">
      <c r="A173" s="89"/>
      <c r="B173" s="82"/>
      <c r="C173" s="25">
        <v>31182</v>
      </c>
      <c r="D173" s="11" t="s">
        <v>167</v>
      </c>
      <c r="E173" s="135">
        <v>0.005112240140961923</v>
      </c>
      <c r="F173" s="50">
        <v>602.8371573474748</v>
      </c>
      <c r="G173" s="85"/>
      <c r="H173" s="85"/>
      <c r="I173" s="92" t="s">
        <v>165</v>
      </c>
      <c r="J173" s="10" t="s">
        <v>166</v>
      </c>
      <c r="K173" s="33"/>
      <c r="L173" s="66"/>
      <c r="M173" s="73">
        <v>1</v>
      </c>
      <c r="N173" s="73"/>
      <c r="O173" s="73"/>
      <c r="P173" s="73"/>
    </row>
    <row r="174" spans="1:16" s="4" customFormat="1" ht="15">
      <c r="A174" s="89"/>
      <c r="B174" s="82"/>
      <c r="C174" s="25">
        <v>31191</v>
      </c>
      <c r="D174" s="11" t="s">
        <v>172</v>
      </c>
      <c r="E174" s="135">
        <v>0.0018094327546835864</v>
      </c>
      <c r="F174" s="50">
        <v>213.5220159100067</v>
      </c>
      <c r="G174" s="85"/>
      <c r="H174" s="85"/>
      <c r="I174" s="92" t="s">
        <v>170</v>
      </c>
      <c r="J174" s="10" t="s">
        <v>171</v>
      </c>
      <c r="K174" s="33"/>
      <c r="L174" s="66"/>
      <c r="M174" s="73">
        <v>1</v>
      </c>
      <c r="N174" s="73"/>
      <c r="O174" s="73"/>
      <c r="P174" s="73"/>
    </row>
    <row r="175" spans="1:16" s="4" customFormat="1" ht="24" customHeight="1">
      <c r="A175" s="89"/>
      <c r="B175" s="82"/>
      <c r="C175" s="25">
        <v>31192</v>
      </c>
      <c r="D175" s="11" t="s">
        <v>173</v>
      </c>
      <c r="E175" s="135">
        <v>0.00044248137232437044</v>
      </c>
      <c r="F175" s="50">
        <v>16.281009169803365</v>
      </c>
      <c r="G175" s="85"/>
      <c r="H175" s="85"/>
      <c r="I175" s="92" t="s">
        <v>170</v>
      </c>
      <c r="J175" s="10" t="s">
        <v>171</v>
      </c>
      <c r="K175" s="33"/>
      <c r="L175" s="66"/>
      <c r="M175" s="73">
        <v>1</v>
      </c>
      <c r="N175" s="73"/>
      <c r="O175" s="73"/>
      <c r="P175" s="73"/>
    </row>
    <row r="176" spans="1:16" s="4" customFormat="1" ht="24" customHeight="1">
      <c r="A176" s="89"/>
      <c r="B176" s="82"/>
      <c r="C176" s="25">
        <v>31193</v>
      </c>
      <c r="D176" s="11" t="s">
        <v>174</v>
      </c>
      <c r="E176" s="135">
        <v>0.0005926089807915675</v>
      </c>
      <c r="F176" s="50">
        <v>156.71614133075198</v>
      </c>
      <c r="G176" s="85"/>
      <c r="H176" s="85"/>
      <c r="I176" s="92" t="s">
        <v>170</v>
      </c>
      <c r="J176" s="10" t="s">
        <v>171</v>
      </c>
      <c r="K176" s="33"/>
      <c r="L176" s="66"/>
      <c r="M176" s="73">
        <v>1</v>
      </c>
      <c r="N176" s="73"/>
      <c r="O176" s="73"/>
      <c r="P176" s="73"/>
    </row>
    <row r="177" spans="1:16" s="4" customFormat="1" ht="15">
      <c r="A177" s="89"/>
      <c r="B177" s="82"/>
      <c r="C177" s="25">
        <v>31194</v>
      </c>
      <c r="D177" s="11" t="s">
        <v>175</v>
      </c>
      <c r="E177" s="135">
        <v>0.002394140282397933</v>
      </c>
      <c r="F177" s="50">
        <v>65.93881551380973</v>
      </c>
      <c r="G177" s="85"/>
      <c r="H177" s="85"/>
      <c r="I177" s="92" t="s">
        <v>170</v>
      </c>
      <c r="J177" s="10" t="s">
        <v>171</v>
      </c>
      <c r="K177" s="33"/>
      <c r="L177" s="66"/>
      <c r="M177" s="73">
        <v>1</v>
      </c>
      <c r="N177" s="73"/>
      <c r="O177" s="73"/>
      <c r="P177" s="73"/>
    </row>
    <row r="178" spans="1:16" s="4" customFormat="1" ht="15">
      <c r="A178" s="89"/>
      <c r="B178" s="82"/>
      <c r="C178" s="25">
        <v>31195</v>
      </c>
      <c r="D178" s="11" t="s">
        <v>160</v>
      </c>
      <c r="E178" s="135">
        <v>0.0009718787284981708</v>
      </c>
      <c r="F178" s="50">
        <v>113.34809858555286</v>
      </c>
      <c r="G178" s="85"/>
      <c r="H178" s="85"/>
      <c r="I178" s="92" t="s">
        <v>157</v>
      </c>
      <c r="J178" s="10" t="s">
        <v>158</v>
      </c>
      <c r="K178" s="33"/>
      <c r="L178" s="66"/>
      <c r="M178" s="73">
        <v>1</v>
      </c>
      <c r="N178" s="73"/>
      <c r="O178" s="73"/>
      <c r="P178" s="73"/>
    </row>
    <row r="179" spans="1:16" s="4" customFormat="1" ht="15">
      <c r="A179" s="89">
        <v>312</v>
      </c>
      <c r="B179" s="213" t="s">
        <v>558</v>
      </c>
      <c r="C179" s="213"/>
      <c r="D179" s="216"/>
      <c r="E179" s="164">
        <f>SUM(E180:E185)</f>
        <v>0.005712750574830711</v>
      </c>
      <c r="F179" s="146">
        <f>SUM(F180:F185)</f>
        <v>1032.4301490323414</v>
      </c>
      <c r="G179" s="85"/>
      <c r="H179" s="85"/>
      <c r="I179" s="92"/>
      <c r="J179" s="33"/>
      <c r="K179" s="33"/>
      <c r="L179" s="66"/>
      <c r="M179" s="73"/>
      <c r="N179" s="73"/>
      <c r="O179" s="73"/>
      <c r="P179" s="73"/>
    </row>
    <row r="180" spans="1:16" s="4" customFormat="1" ht="15">
      <c r="A180" s="89"/>
      <c r="B180" s="82"/>
      <c r="C180" s="20">
        <v>31210</v>
      </c>
      <c r="D180" s="21" t="s">
        <v>178</v>
      </c>
      <c r="E180" s="134">
        <v>0.003350216104741662</v>
      </c>
      <c r="F180" s="49">
        <v>800.2805720395061</v>
      </c>
      <c r="G180" s="85" t="s">
        <v>110</v>
      </c>
      <c r="H180" s="85" t="s">
        <v>177</v>
      </c>
      <c r="I180" s="92" t="s">
        <v>176</v>
      </c>
      <c r="J180" s="12" t="s">
        <v>73</v>
      </c>
      <c r="K180" s="33"/>
      <c r="L180" s="66">
        <v>1</v>
      </c>
      <c r="M180" s="73"/>
      <c r="N180" s="73"/>
      <c r="O180" s="73"/>
      <c r="P180" s="73"/>
    </row>
    <row r="181" spans="1:16" s="4" customFormat="1" ht="15">
      <c r="A181" s="89"/>
      <c r="B181" s="82"/>
      <c r="C181" s="25">
        <v>31220</v>
      </c>
      <c r="D181" s="11" t="s">
        <v>181</v>
      </c>
      <c r="E181" s="135">
        <v>0.0012642324923553441</v>
      </c>
      <c r="F181" s="50">
        <v>140.21764512548364</v>
      </c>
      <c r="G181" s="85"/>
      <c r="H181" s="85"/>
      <c r="I181" s="92" t="s">
        <v>179</v>
      </c>
      <c r="J181" s="10" t="s">
        <v>180</v>
      </c>
      <c r="K181" s="33"/>
      <c r="L181" s="66"/>
      <c r="M181" s="73">
        <v>1</v>
      </c>
      <c r="N181" s="73"/>
      <c r="O181" s="73"/>
      <c r="P181" s="73"/>
    </row>
    <row r="182" spans="1:16" s="4" customFormat="1" ht="15">
      <c r="A182" s="89"/>
      <c r="B182" s="82"/>
      <c r="C182" s="25">
        <v>31261</v>
      </c>
      <c r="D182" s="11" t="s">
        <v>182</v>
      </c>
      <c r="E182" s="135">
        <v>0.00010271889000387171</v>
      </c>
      <c r="F182" s="50">
        <v>62.298778097195964</v>
      </c>
      <c r="G182" s="85"/>
      <c r="H182" s="85"/>
      <c r="I182" s="92" t="s">
        <v>179</v>
      </c>
      <c r="J182" s="10" t="s">
        <v>180</v>
      </c>
      <c r="K182" s="33"/>
      <c r="L182" s="66"/>
      <c r="M182" s="73">
        <v>1</v>
      </c>
      <c r="N182" s="73"/>
      <c r="O182" s="73"/>
      <c r="P182" s="73"/>
    </row>
    <row r="183" spans="1:16" s="4" customFormat="1" ht="15">
      <c r="A183" s="89"/>
      <c r="B183" s="82"/>
      <c r="C183" s="27">
        <v>31281</v>
      </c>
      <c r="D183" s="28" t="s">
        <v>186</v>
      </c>
      <c r="E183" s="142">
        <v>0.0005293973561738003</v>
      </c>
      <c r="F183" s="57">
        <v>8.236507132364613</v>
      </c>
      <c r="G183" s="85"/>
      <c r="H183" s="85"/>
      <c r="I183" s="92" t="s">
        <v>184</v>
      </c>
      <c r="J183" s="12" t="s">
        <v>185</v>
      </c>
      <c r="K183" s="33"/>
      <c r="L183" s="66">
        <v>1</v>
      </c>
      <c r="M183" s="73"/>
      <c r="N183" s="73"/>
      <c r="O183" s="73"/>
      <c r="P183" s="73"/>
    </row>
    <row r="184" spans="1:16" s="4" customFormat="1" ht="15">
      <c r="A184" s="89"/>
      <c r="B184" s="82"/>
      <c r="C184" s="27">
        <v>31282</v>
      </c>
      <c r="D184" s="28" t="s">
        <v>188</v>
      </c>
      <c r="E184" s="142">
        <v>0.00041087556001548684</v>
      </c>
      <c r="F184" s="57">
        <v>18.098989672326795</v>
      </c>
      <c r="G184" s="85"/>
      <c r="H184" s="85"/>
      <c r="I184" s="92" t="s">
        <v>187</v>
      </c>
      <c r="J184" s="12" t="s">
        <v>166</v>
      </c>
      <c r="K184" s="33"/>
      <c r="L184" s="66">
        <v>1</v>
      </c>
      <c r="M184" s="73"/>
      <c r="N184" s="73"/>
      <c r="O184" s="73"/>
      <c r="P184" s="73"/>
    </row>
    <row r="185" spans="1:16" s="4" customFormat="1" ht="15">
      <c r="A185" s="89"/>
      <c r="B185" s="82"/>
      <c r="C185" s="25">
        <v>31291</v>
      </c>
      <c r="D185" s="11" t="s">
        <v>183</v>
      </c>
      <c r="E185" s="135">
        <v>5.5310171540546305E-05</v>
      </c>
      <c r="F185" s="50">
        <v>3.2976569654643044</v>
      </c>
      <c r="G185" s="85"/>
      <c r="H185" s="85"/>
      <c r="I185" s="92" t="s">
        <v>179</v>
      </c>
      <c r="J185" s="10" t="s">
        <v>180</v>
      </c>
      <c r="K185" s="33"/>
      <c r="L185" s="66"/>
      <c r="M185" s="73">
        <v>1</v>
      </c>
      <c r="N185" s="73"/>
      <c r="O185" s="73"/>
      <c r="P185" s="73"/>
    </row>
    <row r="186" spans="1:16" s="4" customFormat="1" ht="15">
      <c r="A186" s="89">
        <v>313</v>
      </c>
      <c r="B186" s="213" t="s">
        <v>559</v>
      </c>
      <c r="C186" s="213"/>
      <c r="D186" s="216"/>
      <c r="E186" s="164">
        <f>SUM(E187:E191)</f>
        <v>0.0057759621994484785</v>
      </c>
      <c r="F186" s="146">
        <f>SUM(F187:F191)</f>
        <v>367.7646611093904</v>
      </c>
      <c r="G186" s="85"/>
      <c r="H186" s="85"/>
      <c r="I186" s="92"/>
      <c r="J186" s="33"/>
      <c r="K186" s="33"/>
      <c r="L186" s="66"/>
      <c r="M186" s="73"/>
      <c r="N186" s="73"/>
      <c r="O186" s="73"/>
      <c r="P186" s="73"/>
    </row>
    <row r="187" spans="1:16" s="4" customFormat="1" ht="25.5">
      <c r="A187" s="89"/>
      <c r="B187" s="82"/>
      <c r="C187" s="20">
        <v>31310</v>
      </c>
      <c r="D187" s="21" t="s">
        <v>191</v>
      </c>
      <c r="E187" s="134">
        <v>0.002251914127007957</v>
      </c>
      <c r="F187" s="49">
        <v>85.92168304640782</v>
      </c>
      <c r="G187" s="85" t="s">
        <v>110</v>
      </c>
      <c r="H187" s="85" t="s">
        <v>190</v>
      </c>
      <c r="I187" s="92" t="s">
        <v>189</v>
      </c>
      <c r="J187" s="12" t="s">
        <v>73</v>
      </c>
      <c r="K187" s="33"/>
      <c r="L187" s="66">
        <v>1</v>
      </c>
      <c r="M187" s="73"/>
      <c r="N187" s="73"/>
      <c r="O187" s="73"/>
      <c r="P187" s="73"/>
    </row>
    <row r="188" spans="1:16" s="4" customFormat="1" ht="15">
      <c r="A188" s="89"/>
      <c r="B188" s="82"/>
      <c r="C188" s="25">
        <v>31320</v>
      </c>
      <c r="D188" s="11" t="s">
        <v>193</v>
      </c>
      <c r="E188" s="135">
        <v>0.0020385748939229925</v>
      </c>
      <c r="F188" s="50">
        <v>201.70538767235874</v>
      </c>
      <c r="G188" s="85"/>
      <c r="H188" s="85"/>
      <c r="I188" s="92" t="s">
        <v>192</v>
      </c>
      <c r="J188" s="10" t="s">
        <v>180</v>
      </c>
      <c r="K188" s="33"/>
      <c r="L188" s="66"/>
      <c r="M188" s="73">
        <v>1</v>
      </c>
      <c r="N188" s="73"/>
      <c r="O188" s="73"/>
      <c r="P188" s="73"/>
    </row>
    <row r="189" spans="1:16" s="4" customFormat="1" ht="15">
      <c r="A189" s="89"/>
      <c r="B189" s="82"/>
      <c r="C189" s="20">
        <v>31381</v>
      </c>
      <c r="D189" s="21" t="s">
        <v>196</v>
      </c>
      <c r="E189" s="134">
        <v>0.0005689046215599049</v>
      </c>
      <c r="F189" s="49">
        <v>21.949372528942597</v>
      </c>
      <c r="G189" s="85"/>
      <c r="H189" s="85"/>
      <c r="I189" s="92" t="s">
        <v>195</v>
      </c>
      <c r="J189" s="12" t="s">
        <v>185</v>
      </c>
      <c r="K189" s="33"/>
      <c r="L189" s="66">
        <v>1</v>
      </c>
      <c r="M189" s="73"/>
      <c r="N189" s="73"/>
      <c r="O189" s="73"/>
      <c r="P189" s="73"/>
    </row>
    <row r="190" spans="1:16" s="4" customFormat="1" ht="15">
      <c r="A190" s="89"/>
      <c r="B190" s="82"/>
      <c r="C190" s="20">
        <v>31382</v>
      </c>
      <c r="D190" s="21" t="s">
        <v>198</v>
      </c>
      <c r="E190" s="134">
        <v>0.0008217511200309737</v>
      </c>
      <c r="F190" s="49">
        <v>19.457478244235908</v>
      </c>
      <c r="G190" s="85"/>
      <c r="H190" s="85"/>
      <c r="I190" s="92" t="s">
        <v>197</v>
      </c>
      <c r="J190" s="12" t="s">
        <v>166</v>
      </c>
      <c r="K190" s="33"/>
      <c r="L190" s="66">
        <v>1</v>
      </c>
      <c r="M190" s="73"/>
      <c r="N190" s="73"/>
      <c r="O190" s="73"/>
      <c r="P190" s="73"/>
    </row>
    <row r="191" spans="1:16" s="4" customFormat="1" ht="15">
      <c r="A191" s="89"/>
      <c r="B191" s="82"/>
      <c r="C191" s="25">
        <v>31391</v>
      </c>
      <c r="D191" s="11" t="s">
        <v>194</v>
      </c>
      <c r="E191" s="135">
        <v>9.481743692665081E-05</v>
      </c>
      <c r="F191" s="50">
        <v>38.73073961744529</v>
      </c>
      <c r="G191" s="85"/>
      <c r="H191" s="85"/>
      <c r="I191" s="92" t="s">
        <v>192</v>
      </c>
      <c r="J191" s="10" t="s">
        <v>180</v>
      </c>
      <c r="K191" s="33"/>
      <c r="L191" s="66"/>
      <c r="M191" s="73">
        <v>1</v>
      </c>
      <c r="N191" s="73"/>
      <c r="O191" s="73"/>
      <c r="P191" s="73"/>
    </row>
    <row r="192" spans="1:16" s="4" customFormat="1" ht="15">
      <c r="A192" s="89">
        <v>321</v>
      </c>
      <c r="B192" s="213" t="s">
        <v>560</v>
      </c>
      <c r="C192" s="213"/>
      <c r="D192" s="216"/>
      <c r="E192" s="164">
        <f>SUM(E193:E209)</f>
        <v>0.01646662821292836</v>
      </c>
      <c r="F192" s="146">
        <f>SUM(F193:F209)</f>
        <v>1742.778609350434</v>
      </c>
      <c r="G192" s="85"/>
      <c r="H192" s="85"/>
      <c r="I192" s="92"/>
      <c r="J192" s="33"/>
      <c r="K192" s="33"/>
      <c r="L192" s="66"/>
      <c r="M192" s="73"/>
      <c r="N192" s="73"/>
      <c r="O192" s="73"/>
      <c r="P192" s="73"/>
    </row>
    <row r="193" spans="1:16" s="4" customFormat="1" ht="15">
      <c r="A193" s="80"/>
      <c r="B193" s="82"/>
      <c r="C193" s="20">
        <v>32110</v>
      </c>
      <c r="D193" s="21" t="s">
        <v>285</v>
      </c>
      <c r="E193" s="134">
        <v>0.001991166175459667</v>
      </c>
      <c r="F193" s="49">
        <v>80.50934283385756</v>
      </c>
      <c r="G193" s="85" t="s">
        <v>110</v>
      </c>
      <c r="H193" s="85" t="s">
        <v>284</v>
      </c>
      <c r="I193" s="92" t="s">
        <v>283</v>
      </c>
      <c r="J193" s="12" t="s">
        <v>73</v>
      </c>
      <c r="K193" s="33"/>
      <c r="L193" s="66">
        <v>1</v>
      </c>
      <c r="M193" s="73"/>
      <c r="N193" s="73"/>
      <c r="O193" s="73"/>
      <c r="P193" s="73"/>
    </row>
    <row r="194" spans="1:16" s="4" customFormat="1" ht="15">
      <c r="A194" s="89"/>
      <c r="B194" s="82"/>
      <c r="C194" s="25">
        <v>32120</v>
      </c>
      <c r="D194" s="11" t="s">
        <v>287</v>
      </c>
      <c r="E194" s="135">
        <v>0.000719032230027102</v>
      </c>
      <c r="F194" s="50">
        <v>202.97852797155196</v>
      </c>
      <c r="G194" s="85"/>
      <c r="H194" s="85"/>
      <c r="I194" s="92" t="s">
        <v>286</v>
      </c>
      <c r="J194" s="10" t="s">
        <v>180</v>
      </c>
      <c r="K194" s="33"/>
      <c r="L194" s="66"/>
      <c r="M194" s="73">
        <v>1</v>
      </c>
      <c r="N194" s="73"/>
      <c r="O194" s="73"/>
      <c r="P194" s="73"/>
    </row>
    <row r="195" spans="1:16" s="4" customFormat="1" ht="15">
      <c r="A195" s="89"/>
      <c r="B195" s="82"/>
      <c r="C195" s="25">
        <v>32130</v>
      </c>
      <c r="D195" s="11" t="s">
        <v>288</v>
      </c>
      <c r="E195" s="135">
        <v>0.005839173824066245</v>
      </c>
      <c r="F195" s="50">
        <v>1027.2970411572671</v>
      </c>
      <c r="G195" s="85"/>
      <c r="H195" s="85"/>
      <c r="I195" s="92" t="s">
        <v>286</v>
      </c>
      <c r="J195" s="10" t="s">
        <v>180</v>
      </c>
      <c r="K195" s="33"/>
      <c r="L195" s="66"/>
      <c r="M195" s="73">
        <v>1</v>
      </c>
      <c r="N195" s="73"/>
      <c r="O195" s="73"/>
      <c r="P195" s="73"/>
    </row>
    <row r="196" spans="1:16" s="4" customFormat="1" ht="15">
      <c r="A196" s="89"/>
      <c r="B196" s="82"/>
      <c r="C196" s="25">
        <v>32140</v>
      </c>
      <c r="D196" s="11" t="s">
        <v>294</v>
      </c>
      <c r="E196" s="135">
        <v>0.0009086671038804036</v>
      </c>
      <c r="F196" s="50">
        <v>25.688566104374665</v>
      </c>
      <c r="G196" s="85"/>
      <c r="H196" s="85"/>
      <c r="I196" s="92" t="s">
        <v>292</v>
      </c>
      <c r="J196" s="10" t="s">
        <v>293</v>
      </c>
      <c r="K196" s="33"/>
      <c r="L196" s="66"/>
      <c r="M196" s="73">
        <v>1</v>
      </c>
      <c r="N196" s="73"/>
      <c r="O196" s="73"/>
      <c r="P196" s="73"/>
    </row>
    <row r="197" spans="1:16" s="4" customFormat="1" ht="15">
      <c r="A197" s="89"/>
      <c r="B197" s="82"/>
      <c r="C197" s="25">
        <v>32161</v>
      </c>
      <c r="D197" s="11" t="s">
        <v>295</v>
      </c>
      <c r="E197" s="135">
        <v>0.002236111220853515</v>
      </c>
      <c r="F197" s="50">
        <v>159.27468304218857</v>
      </c>
      <c r="G197" s="85"/>
      <c r="H197" s="85"/>
      <c r="I197" s="92" t="s">
        <v>292</v>
      </c>
      <c r="J197" s="10" t="s">
        <v>293</v>
      </c>
      <c r="K197" s="33"/>
      <c r="L197" s="66"/>
      <c r="M197" s="73">
        <v>1</v>
      </c>
      <c r="N197" s="73"/>
      <c r="O197" s="73"/>
      <c r="P197" s="73"/>
    </row>
    <row r="198" spans="1:16" s="4" customFormat="1" ht="15">
      <c r="A198" s="89"/>
      <c r="B198" s="82"/>
      <c r="C198" s="25">
        <v>32162</v>
      </c>
      <c r="D198" s="11" t="s">
        <v>296</v>
      </c>
      <c r="E198" s="135">
        <v>0.0002765508577027315</v>
      </c>
      <c r="F198" s="50">
        <v>6.060664863431257</v>
      </c>
      <c r="G198" s="85"/>
      <c r="H198" s="85"/>
      <c r="I198" s="92" t="s">
        <v>292</v>
      </c>
      <c r="J198" s="10" t="s">
        <v>293</v>
      </c>
      <c r="K198" s="33"/>
      <c r="L198" s="66"/>
      <c r="M198" s="73">
        <v>1</v>
      </c>
      <c r="N198" s="73"/>
      <c r="O198" s="73"/>
      <c r="P198" s="73"/>
    </row>
    <row r="199" spans="1:16" s="4" customFormat="1" ht="15">
      <c r="A199" s="89"/>
      <c r="B199" s="82"/>
      <c r="C199" s="25">
        <v>32163</v>
      </c>
      <c r="D199" s="11" t="s">
        <v>297</v>
      </c>
      <c r="E199" s="135">
        <v>0.00042667846616992866</v>
      </c>
      <c r="F199" s="50">
        <v>9.973319351128502</v>
      </c>
      <c r="G199" s="85"/>
      <c r="H199" s="85"/>
      <c r="I199" s="92" t="s">
        <v>292</v>
      </c>
      <c r="J199" s="10" t="s">
        <v>293</v>
      </c>
      <c r="K199" s="33"/>
      <c r="L199" s="66"/>
      <c r="M199" s="73">
        <v>1</v>
      </c>
      <c r="N199" s="73"/>
      <c r="O199" s="73"/>
      <c r="P199" s="73"/>
    </row>
    <row r="200" spans="1:16" s="4" customFormat="1" ht="15">
      <c r="A200" s="89"/>
      <c r="B200" s="82"/>
      <c r="C200" s="25">
        <v>32164</v>
      </c>
      <c r="D200" s="11" t="s">
        <v>298</v>
      </c>
      <c r="E200" s="135">
        <v>0.00029235376385717334</v>
      </c>
      <c r="F200" s="50">
        <v>29.91090651499344</v>
      </c>
      <c r="G200" s="85"/>
      <c r="H200" s="85"/>
      <c r="I200" s="92" t="s">
        <v>292</v>
      </c>
      <c r="J200" s="10" t="s">
        <v>293</v>
      </c>
      <c r="K200" s="33"/>
      <c r="L200" s="66"/>
      <c r="M200" s="73">
        <v>1</v>
      </c>
      <c r="N200" s="73"/>
      <c r="O200" s="73"/>
      <c r="P200" s="73"/>
    </row>
    <row r="201" spans="1:16" s="4" customFormat="1" ht="15">
      <c r="A201" s="89"/>
      <c r="B201" s="82"/>
      <c r="C201" s="25">
        <v>32165</v>
      </c>
      <c r="D201" s="11" t="s">
        <v>299</v>
      </c>
      <c r="E201" s="135">
        <v>7.9014530772209E-06</v>
      </c>
      <c r="F201" s="50">
        <v>0.112963562236356</v>
      </c>
      <c r="G201" s="85"/>
      <c r="H201" s="85"/>
      <c r="I201" s="92" t="s">
        <v>292</v>
      </c>
      <c r="J201" s="10" t="s">
        <v>293</v>
      </c>
      <c r="K201" s="33"/>
      <c r="L201" s="66"/>
      <c r="M201" s="73">
        <v>1</v>
      </c>
      <c r="N201" s="73"/>
      <c r="O201" s="73"/>
      <c r="P201" s="73"/>
    </row>
    <row r="202" spans="1:16" s="4" customFormat="1" ht="15">
      <c r="A202" s="89"/>
      <c r="B202" s="82"/>
      <c r="C202" s="25">
        <v>32166</v>
      </c>
      <c r="D202" s="11" t="s">
        <v>300</v>
      </c>
      <c r="E202" s="135">
        <v>3.9507265386104503E-05</v>
      </c>
      <c r="F202" s="50">
        <v>0.5047301155355498</v>
      </c>
      <c r="G202" s="85"/>
      <c r="H202" s="85"/>
      <c r="I202" s="92" t="s">
        <v>292</v>
      </c>
      <c r="J202" s="10" t="s">
        <v>293</v>
      </c>
      <c r="K202" s="33"/>
      <c r="L202" s="66"/>
      <c r="M202" s="73">
        <v>1</v>
      </c>
      <c r="N202" s="73"/>
      <c r="O202" s="73"/>
      <c r="P202" s="73"/>
    </row>
    <row r="203" spans="1:16" s="4" customFormat="1" ht="15">
      <c r="A203" s="89"/>
      <c r="B203" s="82"/>
      <c r="C203" s="25">
        <v>32167</v>
      </c>
      <c r="D203" s="11" t="s">
        <v>301</v>
      </c>
      <c r="E203" s="135">
        <v>4.7408718463325404E-05</v>
      </c>
      <c r="F203" s="50">
        <v>2.176414169551764</v>
      </c>
      <c r="G203" s="85"/>
      <c r="H203" s="85"/>
      <c r="I203" s="92" t="s">
        <v>292</v>
      </c>
      <c r="J203" s="10" t="s">
        <v>293</v>
      </c>
      <c r="K203" s="33"/>
      <c r="L203" s="66"/>
      <c r="M203" s="73">
        <v>1</v>
      </c>
      <c r="N203" s="73"/>
      <c r="O203" s="73"/>
      <c r="P203" s="73"/>
    </row>
    <row r="204" spans="1:16" s="4" customFormat="1" ht="15">
      <c r="A204" s="80"/>
      <c r="B204" s="82"/>
      <c r="C204" s="25">
        <v>32168</v>
      </c>
      <c r="D204" s="11" t="s">
        <v>302</v>
      </c>
      <c r="E204" s="135">
        <v>0.00020543778000774342</v>
      </c>
      <c r="F204" s="50">
        <v>62.11349631228359</v>
      </c>
      <c r="G204" s="85"/>
      <c r="H204" s="85"/>
      <c r="I204" s="92" t="s">
        <v>292</v>
      </c>
      <c r="J204" s="10" t="s">
        <v>293</v>
      </c>
      <c r="K204" s="33"/>
      <c r="L204" s="66"/>
      <c r="M204" s="73">
        <v>1</v>
      </c>
      <c r="N204" s="73"/>
      <c r="O204" s="73"/>
      <c r="P204" s="73"/>
    </row>
    <row r="205" spans="1:16" s="4" customFormat="1" ht="15">
      <c r="A205" s="89"/>
      <c r="B205" s="82"/>
      <c r="C205" s="25">
        <v>32169</v>
      </c>
      <c r="D205" s="11" t="s">
        <v>303</v>
      </c>
      <c r="E205" s="135">
        <v>0.0001264232492355344</v>
      </c>
      <c r="F205" s="50">
        <v>22.67185259542131</v>
      </c>
      <c r="G205" s="85"/>
      <c r="H205" s="85"/>
      <c r="I205" s="92" t="s">
        <v>292</v>
      </c>
      <c r="J205" s="10" t="s">
        <v>293</v>
      </c>
      <c r="K205" s="33"/>
      <c r="L205" s="66"/>
      <c r="M205" s="73">
        <v>1</v>
      </c>
      <c r="N205" s="73"/>
      <c r="O205" s="73"/>
      <c r="P205" s="73"/>
    </row>
    <row r="206" spans="1:16" s="4" customFormat="1" ht="15">
      <c r="A206" s="80"/>
      <c r="B206" s="82"/>
      <c r="C206" s="25">
        <v>32170</v>
      </c>
      <c r="D206" s="11" t="s">
        <v>304</v>
      </c>
      <c r="E206" s="135">
        <v>0</v>
      </c>
      <c r="F206" s="50">
        <v>0</v>
      </c>
      <c r="G206" s="85"/>
      <c r="H206" s="85"/>
      <c r="I206" s="92" t="s">
        <v>292</v>
      </c>
      <c r="J206" s="10" t="s">
        <v>293</v>
      </c>
      <c r="K206" s="33"/>
      <c r="L206" s="66"/>
      <c r="M206" s="73">
        <v>1</v>
      </c>
      <c r="N206" s="73"/>
      <c r="O206" s="73"/>
      <c r="P206" s="73"/>
    </row>
    <row r="207" spans="1:16" s="4" customFormat="1" ht="15">
      <c r="A207" s="89"/>
      <c r="B207" s="82"/>
      <c r="C207" s="25">
        <v>32171</v>
      </c>
      <c r="D207" s="11" t="s">
        <v>305</v>
      </c>
      <c r="E207" s="135">
        <v>0.001603994974675843</v>
      </c>
      <c r="F207" s="50">
        <v>75.21318630294446</v>
      </c>
      <c r="G207" s="85"/>
      <c r="H207" s="85"/>
      <c r="I207" s="92" t="s">
        <v>292</v>
      </c>
      <c r="J207" s="10" t="s">
        <v>293</v>
      </c>
      <c r="K207" s="33"/>
      <c r="L207" s="66"/>
      <c r="M207" s="73">
        <v>1</v>
      </c>
      <c r="N207" s="73"/>
      <c r="O207" s="73"/>
      <c r="P207" s="73"/>
    </row>
    <row r="208" spans="1:16" s="4" customFormat="1" ht="15">
      <c r="A208" s="89"/>
      <c r="B208" s="82"/>
      <c r="C208" s="25">
        <v>32172</v>
      </c>
      <c r="D208" s="11" t="s">
        <v>306</v>
      </c>
      <c r="E208" s="135">
        <v>6.32116246177672E-05</v>
      </c>
      <c r="F208" s="50">
        <v>0.3753512468650002</v>
      </c>
      <c r="G208" s="85"/>
      <c r="H208" s="85"/>
      <c r="I208" s="92" t="s">
        <v>292</v>
      </c>
      <c r="J208" s="10" t="s">
        <v>293</v>
      </c>
      <c r="K208" s="33"/>
      <c r="L208" s="66"/>
      <c r="M208" s="73">
        <v>1</v>
      </c>
      <c r="N208" s="73"/>
      <c r="O208" s="73"/>
      <c r="P208" s="73"/>
    </row>
    <row r="209" spans="1:16" s="4" customFormat="1" ht="15">
      <c r="A209" s="89"/>
      <c r="B209" s="82"/>
      <c r="C209" s="20">
        <v>32182</v>
      </c>
      <c r="D209" s="21" t="s">
        <v>291</v>
      </c>
      <c r="E209" s="134">
        <v>0.001683009505448052</v>
      </c>
      <c r="F209" s="49">
        <v>37.91756320680311</v>
      </c>
      <c r="G209" s="85"/>
      <c r="H209" s="85"/>
      <c r="I209" s="92" t="s">
        <v>289</v>
      </c>
      <c r="J209" s="12" t="s">
        <v>290</v>
      </c>
      <c r="K209" s="33"/>
      <c r="L209" s="66">
        <v>1</v>
      </c>
      <c r="M209" s="73"/>
      <c r="N209" s="73"/>
      <c r="O209" s="73"/>
      <c r="P209" s="73"/>
    </row>
    <row r="210" spans="1:16" s="4" customFormat="1" ht="15">
      <c r="A210" s="89">
        <v>322</v>
      </c>
      <c r="B210" s="213" t="s">
        <v>561</v>
      </c>
      <c r="C210" s="213"/>
      <c r="D210" s="216"/>
      <c r="E210" s="164">
        <f>SUM(E211:E221)</f>
        <v>0.0016830095054480522</v>
      </c>
      <c r="F210" s="146">
        <f>SUM(F211:F221)</f>
        <v>475.86987041520297</v>
      </c>
      <c r="G210" s="85"/>
      <c r="H210" s="85"/>
      <c r="I210" s="92"/>
      <c r="J210" s="33"/>
      <c r="K210" s="33"/>
      <c r="L210" s="66"/>
      <c r="M210" s="73"/>
      <c r="N210" s="73"/>
      <c r="O210" s="73"/>
      <c r="P210" s="73"/>
    </row>
    <row r="211" spans="1:16" s="4" customFormat="1" ht="38.25">
      <c r="A211" s="89"/>
      <c r="B211" s="82"/>
      <c r="C211" s="207">
        <v>32210</v>
      </c>
      <c r="D211" s="210" t="s">
        <v>229</v>
      </c>
      <c r="E211" s="191">
        <v>0.0011457106961970307</v>
      </c>
      <c r="F211" s="200">
        <v>134.1912767731139</v>
      </c>
      <c r="G211" s="85" t="s">
        <v>110</v>
      </c>
      <c r="H211" s="85" t="s">
        <v>228</v>
      </c>
      <c r="I211" s="92" t="s">
        <v>227</v>
      </c>
      <c r="J211" s="14" t="s">
        <v>73</v>
      </c>
      <c r="K211" s="33"/>
      <c r="L211" s="66"/>
      <c r="M211" s="73"/>
      <c r="N211" s="73">
        <v>1</v>
      </c>
      <c r="O211" s="73"/>
      <c r="P211" s="73"/>
    </row>
    <row r="212" spans="1:16" s="4" customFormat="1" ht="15">
      <c r="A212" s="89"/>
      <c r="B212" s="82"/>
      <c r="C212" s="209"/>
      <c r="D212" s="212"/>
      <c r="E212" s="192"/>
      <c r="F212" s="201"/>
      <c r="G212" s="85"/>
      <c r="H212" s="85"/>
      <c r="I212" s="91" t="s">
        <v>240</v>
      </c>
      <c r="J212" s="14" t="s">
        <v>241</v>
      </c>
      <c r="K212" s="33"/>
      <c r="L212" s="66"/>
      <c r="M212" s="73"/>
      <c r="N212" s="73"/>
      <c r="O212" s="73"/>
      <c r="P212" s="73"/>
    </row>
    <row r="213" spans="1:16" s="4" customFormat="1" ht="15">
      <c r="A213" s="89"/>
      <c r="B213" s="82"/>
      <c r="C213" s="20">
        <v>32220</v>
      </c>
      <c r="D213" s="21" t="s">
        <v>232</v>
      </c>
      <c r="E213" s="134">
        <v>0.00022914213923940613</v>
      </c>
      <c r="F213" s="49">
        <v>12.72360257450562</v>
      </c>
      <c r="G213" s="85"/>
      <c r="H213" s="85"/>
      <c r="I213" s="92" t="s">
        <v>230</v>
      </c>
      <c r="J213" s="12" t="s">
        <v>231</v>
      </c>
      <c r="K213" s="33"/>
      <c r="L213" s="66">
        <v>1</v>
      </c>
      <c r="M213" s="74"/>
      <c r="N213" s="74"/>
      <c r="O213" s="74"/>
      <c r="P213" s="74"/>
    </row>
    <row r="214" spans="1:16" s="4" customFormat="1" ht="15" customHeight="1">
      <c r="A214" s="89"/>
      <c r="B214" s="82"/>
      <c r="C214" s="20">
        <v>32261</v>
      </c>
      <c r="D214" s="21" t="s">
        <v>235</v>
      </c>
      <c r="E214" s="134">
        <v>0</v>
      </c>
      <c r="F214" s="49">
        <v>0</v>
      </c>
      <c r="G214" s="85"/>
      <c r="H214" s="85"/>
      <c r="I214" s="92" t="s">
        <v>233</v>
      </c>
      <c r="J214" s="12" t="s">
        <v>234</v>
      </c>
      <c r="K214" s="38"/>
      <c r="L214" s="66">
        <v>1</v>
      </c>
      <c r="M214" s="74"/>
      <c r="N214" s="74"/>
      <c r="O214" s="74"/>
      <c r="P214" s="74"/>
    </row>
    <row r="215" spans="1:16" s="4" customFormat="1" ht="15">
      <c r="A215" s="80"/>
      <c r="B215" s="82"/>
      <c r="C215" s="20">
        <v>32262</v>
      </c>
      <c r="D215" s="21" t="s">
        <v>238</v>
      </c>
      <c r="E215" s="134">
        <v>0.00022914213923940613</v>
      </c>
      <c r="F215" s="49">
        <v>9.687879718171622</v>
      </c>
      <c r="G215" s="85"/>
      <c r="H215" s="85"/>
      <c r="I215" s="92" t="s">
        <v>236</v>
      </c>
      <c r="J215" s="12" t="s">
        <v>237</v>
      </c>
      <c r="K215" s="38"/>
      <c r="L215" s="66">
        <v>1</v>
      </c>
      <c r="M215" s="74"/>
      <c r="N215" s="74"/>
      <c r="O215" s="74"/>
      <c r="P215" s="74"/>
    </row>
    <row r="216" spans="1:16" s="4" customFormat="1" ht="15">
      <c r="A216" s="89"/>
      <c r="B216" s="82"/>
      <c r="C216" s="25">
        <v>32263</v>
      </c>
      <c r="D216" s="11" t="s">
        <v>244</v>
      </c>
      <c r="E216" s="135">
        <v>7.9014530772209E-06</v>
      </c>
      <c r="F216" s="50">
        <v>0.00662251655629139</v>
      </c>
      <c r="G216" s="85"/>
      <c r="H216" s="85"/>
      <c r="I216" s="92" t="s">
        <v>242</v>
      </c>
      <c r="J216" s="10" t="s">
        <v>243</v>
      </c>
      <c r="K216" s="38"/>
      <c r="L216" s="68"/>
      <c r="M216" s="74">
        <v>1</v>
      </c>
      <c r="N216" s="74"/>
      <c r="O216" s="74"/>
      <c r="P216" s="74"/>
    </row>
    <row r="217" spans="1:16" s="4" customFormat="1" ht="15">
      <c r="A217" s="80"/>
      <c r="B217" s="82"/>
      <c r="C217" s="25">
        <v>32264</v>
      </c>
      <c r="D217" s="11" t="s">
        <v>245</v>
      </c>
      <c r="E217" s="135">
        <v>3.16058123088836E-05</v>
      </c>
      <c r="F217" s="50">
        <v>1.338435852723844</v>
      </c>
      <c r="G217" s="85"/>
      <c r="H217" s="85"/>
      <c r="I217" s="92" t="s">
        <v>242</v>
      </c>
      <c r="J217" s="10" t="s">
        <v>243</v>
      </c>
      <c r="K217" s="38"/>
      <c r="L217" s="68"/>
      <c r="M217" s="74">
        <v>1</v>
      </c>
      <c r="N217" s="74"/>
      <c r="O217" s="74"/>
      <c r="P217" s="74"/>
    </row>
    <row r="218" spans="1:16" s="4" customFormat="1" ht="15">
      <c r="A218" s="80"/>
      <c r="B218" s="82"/>
      <c r="C218" s="25">
        <v>32265</v>
      </c>
      <c r="D218" s="11" t="s">
        <v>246</v>
      </c>
      <c r="E218" s="135">
        <v>2.3704359231662702E-05</v>
      </c>
      <c r="F218" s="50">
        <v>0.02238410596026488</v>
      </c>
      <c r="G218" s="85"/>
      <c r="H218" s="85"/>
      <c r="I218" s="92" t="s">
        <v>242</v>
      </c>
      <c r="J218" s="10" t="s">
        <v>243</v>
      </c>
      <c r="K218" s="38"/>
      <c r="L218" s="68"/>
      <c r="M218" s="74">
        <v>1</v>
      </c>
      <c r="N218" s="74"/>
      <c r="O218" s="74"/>
      <c r="P218" s="74"/>
    </row>
    <row r="219" spans="1:16" s="4" customFormat="1" ht="15">
      <c r="A219" s="89"/>
      <c r="B219" s="82"/>
      <c r="C219" s="25">
        <v>32266</v>
      </c>
      <c r="D219" s="11" t="s">
        <v>247</v>
      </c>
      <c r="E219" s="135">
        <v>7.9014530772209E-06</v>
      </c>
      <c r="F219" s="50">
        <v>317.880794701986</v>
      </c>
      <c r="G219" s="85"/>
      <c r="H219" s="85"/>
      <c r="I219" s="92" t="s">
        <v>242</v>
      </c>
      <c r="J219" s="10" t="s">
        <v>243</v>
      </c>
      <c r="K219" s="38"/>
      <c r="L219" s="68"/>
      <c r="M219" s="74">
        <v>1</v>
      </c>
      <c r="N219" s="74"/>
      <c r="O219" s="74"/>
      <c r="P219" s="74"/>
    </row>
    <row r="220" spans="1:16" s="4" customFormat="1" ht="15">
      <c r="A220" s="89"/>
      <c r="B220" s="82"/>
      <c r="C220" s="25">
        <v>32267</v>
      </c>
      <c r="D220" s="11" t="s">
        <v>248</v>
      </c>
      <c r="E220" s="135">
        <v>7.9014530772209E-06</v>
      </c>
      <c r="F220" s="50">
        <v>0.0188741721854304</v>
      </c>
      <c r="G220" s="85"/>
      <c r="H220" s="85"/>
      <c r="I220" s="92" t="s">
        <v>242</v>
      </c>
      <c r="J220" s="10" t="s">
        <v>243</v>
      </c>
      <c r="K220" s="38"/>
      <c r="L220" s="68"/>
      <c r="M220" s="74">
        <v>1</v>
      </c>
      <c r="N220" s="74"/>
      <c r="O220" s="74"/>
      <c r="P220" s="74"/>
    </row>
    <row r="221" spans="1:16" s="4" customFormat="1" ht="15">
      <c r="A221" s="89"/>
      <c r="B221" s="82"/>
      <c r="C221" s="25">
        <v>32268</v>
      </c>
      <c r="D221" s="11" t="s">
        <v>249</v>
      </c>
      <c r="E221" s="135">
        <v>0</v>
      </c>
      <c r="F221" s="50">
        <v>0</v>
      </c>
      <c r="G221" s="85"/>
      <c r="H221" s="85"/>
      <c r="I221" s="92" t="s">
        <v>242</v>
      </c>
      <c r="J221" s="10" t="s">
        <v>243</v>
      </c>
      <c r="K221" s="38"/>
      <c r="L221" s="68"/>
      <c r="M221" s="74">
        <v>1</v>
      </c>
      <c r="N221" s="74"/>
      <c r="O221" s="74"/>
      <c r="P221" s="74"/>
    </row>
    <row r="222" spans="1:16" s="4" customFormat="1" ht="15">
      <c r="A222" s="89">
        <v>323</v>
      </c>
      <c r="B222" s="213" t="s">
        <v>562</v>
      </c>
      <c r="C222" s="213"/>
      <c r="D222" s="216"/>
      <c r="E222" s="164">
        <f>SUM(E223)</f>
        <v>0.0012484295862009024</v>
      </c>
      <c r="F222" s="146">
        <f>SUM(F223)</f>
        <v>40.74320294289576</v>
      </c>
      <c r="G222" s="85"/>
      <c r="H222" s="85"/>
      <c r="I222" s="92"/>
      <c r="J222" s="33"/>
      <c r="K222" s="38"/>
      <c r="L222" s="68"/>
      <c r="M222" s="74"/>
      <c r="N222" s="74"/>
      <c r="O222" s="74"/>
      <c r="P222" s="74"/>
    </row>
    <row r="223" spans="1:16" s="4" customFormat="1" ht="15">
      <c r="A223" s="89"/>
      <c r="B223" s="82"/>
      <c r="C223" s="207">
        <v>32310</v>
      </c>
      <c r="D223" s="210" t="s">
        <v>135</v>
      </c>
      <c r="E223" s="191">
        <v>0.0012484295862009024</v>
      </c>
      <c r="F223" s="200">
        <v>40.74320294289576</v>
      </c>
      <c r="G223" s="85" t="s">
        <v>110</v>
      </c>
      <c r="H223" s="85" t="s">
        <v>134</v>
      </c>
      <c r="I223" s="93" t="s">
        <v>133</v>
      </c>
      <c r="J223" s="14" t="s">
        <v>73</v>
      </c>
      <c r="K223" s="38"/>
      <c r="L223" s="68"/>
      <c r="M223" s="74"/>
      <c r="N223" s="74">
        <v>1</v>
      </c>
      <c r="O223" s="74"/>
      <c r="P223" s="74"/>
    </row>
    <row r="224" spans="1:16" s="4" customFormat="1" ht="15">
      <c r="A224" s="89"/>
      <c r="B224" s="82"/>
      <c r="C224" s="208"/>
      <c r="D224" s="211"/>
      <c r="E224" s="199"/>
      <c r="F224" s="203"/>
      <c r="G224" s="85"/>
      <c r="H224" s="85"/>
      <c r="I224" s="93" t="s">
        <v>136</v>
      </c>
      <c r="J224" s="14" t="s">
        <v>137</v>
      </c>
      <c r="K224" s="38"/>
      <c r="L224" s="68"/>
      <c r="M224" s="73"/>
      <c r="N224" s="73"/>
      <c r="O224" s="73"/>
      <c r="P224" s="73"/>
    </row>
    <row r="225" spans="1:16" s="4" customFormat="1" ht="15">
      <c r="A225" s="89"/>
      <c r="B225" s="82"/>
      <c r="C225" s="209"/>
      <c r="D225" s="212"/>
      <c r="E225" s="192"/>
      <c r="F225" s="201"/>
      <c r="G225" s="85"/>
      <c r="H225" s="85"/>
      <c r="I225" s="93" t="s">
        <v>138</v>
      </c>
      <c r="J225" s="14" t="s">
        <v>139</v>
      </c>
      <c r="K225" s="33"/>
      <c r="L225" s="68"/>
      <c r="M225" s="73"/>
      <c r="N225" s="73"/>
      <c r="O225" s="73"/>
      <c r="P225" s="73"/>
    </row>
    <row r="226" spans="1:16" s="4" customFormat="1" ht="15">
      <c r="A226" s="89">
        <v>331</v>
      </c>
      <c r="B226" s="213" t="s">
        <v>563</v>
      </c>
      <c r="C226" s="213"/>
      <c r="D226" s="216"/>
      <c r="E226" s="164">
        <f>SUM(E227:E232)</f>
        <v>0.008185905388000854</v>
      </c>
      <c r="F226" s="146">
        <f>SUM(F227:F232)</f>
        <v>1206.5166163433175</v>
      </c>
      <c r="G226" s="85"/>
      <c r="H226" s="85"/>
      <c r="I226" s="93"/>
      <c r="J226" s="33"/>
      <c r="K226" s="33"/>
      <c r="L226" s="66"/>
      <c r="M226" s="73"/>
      <c r="N226" s="73"/>
      <c r="O226" s="73"/>
      <c r="P226" s="73"/>
    </row>
    <row r="227" spans="1:16" s="4" customFormat="1" ht="38.25">
      <c r="A227" s="89"/>
      <c r="B227" s="82"/>
      <c r="C227" s="25">
        <v>33110</v>
      </c>
      <c r="D227" s="11" t="s">
        <v>122</v>
      </c>
      <c r="E227" s="135">
        <v>0.00481988637710475</v>
      </c>
      <c r="F227" s="50">
        <v>493.5938189753463</v>
      </c>
      <c r="G227" s="85" t="s">
        <v>110</v>
      </c>
      <c r="H227" s="85" t="s">
        <v>111</v>
      </c>
      <c r="I227" s="93" t="s">
        <v>120</v>
      </c>
      <c r="J227" s="10" t="s">
        <v>121</v>
      </c>
      <c r="K227" s="33"/>
      <c r="L227" s="66"/>
      <c r="M227" s="73">
        <v>1</v>
      </c>
      <c r="N227" s="73"/>
      <c r="O227" s="73"/>
      <c r="P227" s="73"/>
    </row>
    <row r="228" spans="1:16" s="4" customFormat="1" ht="15">
      <c r="A228" s="80"/>
      <c r="B228" s="82"/>
      <c r="C228" s="25">
        <v>33120</v>
      </c>
      <c r="D228" s="11" t="s">
        <v>123</v>
      </c>
      <c r="E228" s="135">
        <v>0.001991166175459667</v>
      </c>
      <c r="F228" s="50">
        <v>389.39745187075226</v>
      </c>
      <c r="G228" s="85"/>
      <c r="H228" s="85"/>
      <c r="I228" s="93" t="s">
        <v>120</v>
      </c>
      <c r="J228" s="10" t="s">
        <v>121</v>
      </c>
      <c r="K228" s="33"/>
      <c r="L228" s="66"/>
      <c r="M228" s="73">
        <v>1</v>
      </c>
      <c r="N228" s="73"/>
      <c r="O228" s="73"/>
      <c r="P228" s="73"/>
    </row>
    <row r="229" spans="1:16" s="4" customFormat="1" ht="15">
      <c r="A229" s="89"/>
      <c r="B229" s="82"/>
      <c r="C229" s="25">
        <v>33130</v>
      </c>
      <c r="D229" s="11" t="s">
        <v>124</v>
      </c>
      <c r="E229" s="135">
        <v>0.00033186102924327786</v>
      </c>
      <c r="F229" s="50">
        <v>268.4389195986362</v>
      </c>
      <c r="G229" s="85"/>
      <c r="H229" s="85"/>
      <c r="I229" s="93" t="s">
        <v>120</v>
      </c>
      <c r="J229" s="10" t="s">
        <v>121</v>
      </c>
      <c r="K229" s="33"/>
      <c r="L229" s="66"/>
      <c r="M229" s="73">
        <v>1</v>
      </c>
      <c r="N229" s="73"/>
      <c r="O229" s="73"/>
      <c r="P229" s="73"/>
    </row>
    <row r="230" spans="1:16" s="4" customFormat="1" ht="15">
      <c r="A230" s="89"/>
      <c r="B230" s="82"/>
      <c r="C230" s="25">
        <v>33140</v>
      </c>
      <c r="D230" s="11" t="s">
        <v>125</v>
      </c>
      <c r="E230" s="135">
        <v>0.0003397624823204987</v>
      </c>
      <c r="F230" s="50">
        <v>8.166049293327388</v>
      </c>
      <c r="G230" s="85"/>
      <c r="H230" s="85"/>
      <c r="I230" s="93" t="s">
        <v>120</v>
      </c>
      <c r="J230" s="10" t="s">
        <v>121</v>
      </c>
      <c r="K230" s="33"/>
      <c r="L230" s="66"/>
      <c r="M230" s="73">
        <v>1</v>
      </c>
      <c r="N230" s="73"/>
      <c r="O230" s="73"/>
      <c r="P230" s="73"/>
    </row>
    <row r="231" spans="1:16" s="4" customFormat="1" ht="15">
      <c r="A231" s="89"/>
      <c r="B231" s="82"/>
      <c r="C231" s="25">
        <v>33150</v>
      </c>
      <c r="D231" s="11" t="s">
        <v>126</v>
      </c>
      <c r="E231" s="135">
        <v>7.11130776949881E-05</v>
      </c>
      <c r="F231" s="50">
        <v>28.990686607446797</v>
      </c>
      <c r="G231" s="85"/>
      <c r="H231" s="85"/>
      <c r="I231" s="93" t="s">
        <v>120</v>
      </c>
      <c r="J231" s="10" t="s">
        <v>121</v>
      </c>
      <c r="K231" s="33"/>
      <c r="L231" s="66"/>
      <c r="M231" s="73">
        <v>1</v>
      </c>
      <c r="N231" s="73"/>
      <c r="O231" s="73"/>
      <c r="P231" s="73"/>
    </row>
    <row r="232" spans="1:16" s="4" customFormat="1" ht="15">
      <c r="A232" s="89"/>
      <c r="B232" s="82"/>
      <c r="C232" s="25">
        <v>33181</v>
      </c>
      <c r="D232" s="11" t="s">
        <v>127</v>
      </c>
      <c r="E232" s="135">
        <v>0.0006321162461776721</v>
      </c>
      <c r="F232" s="50">
        <v>17.929689997808513</v>
      </c>
      <c r="G232" s="85"/>
      <c r="H232" s="85"/>
      <c r="I232" s="93" t="s">
        <v>120</v>
      </c>
      <c r="J232" s="10" t="s">
        <v>121</v>
      </c>
      <c r="K232" s="33"/>
      <c r="L232" s="66"/>
      <c r="M232" s="73">
        <v>1</v>
      </c>
      <c r="N232" s="73"/>
      <c r="O232" s="73"/>
      <c r="P232" s="73"/>
    </row>
    <row r="233" spans="1:16" s="4" customFormat="1" ht="15">
      <c r="A233" s="89">
        <v>332</v>
      </c>
      <c r="B233" s="213" t="s">
        <v>564</v>
      </c>
      <c r="C233" s="213"/>
      <c r="D233" s="216"/>
      <c r="E233" s="164">
        <f>SUM(E234)</f>
        <v>0.0037057814932166025</v>
      </c>
      <c r="F233" s="146">
        <f>SUM(F234)</f>
        <v>165.76896103364612</v>
      </c>
      <c r="G233" s="85"/>
      <c r="H233" s="85"/>
      <c r="I233" s="93"/>
      <c r="J233" s="33"/>
      <c r="K233" s="33"/>
      <c r="L233" s="66"/>
      <c r="M233" s="73"/>
      <c r="N233" s="73"/>
      <c r="O233" s="73"/>
      <c r="P233" s="73"/>
    </row>
    <row r="234" spans="1:16" s="4" customFormat="1" ht="15" customHeight="1">
      <c r="A234" s="89"/>
      <c r="B234" s="82"/>
      <c r="C234" s="207">
        <v>33210</v>
      </c>
      <c r="D234" s="210" t="s">
        <v>320</v>
      </c>
      <c r="E234" s="191">
        <v>0.0037057814932166025</v>
      </c>
      <c r="F234" s="200">
        <v>165.76896103364612</v>
      </c>
      <c r="G234" s="85" t="s">
        <v>110</v>
      </c>
      <c r="H234" s="85" t="s">
        <v>319</v>
      </c>
      <c r="I234" s="92" t="s">
        <v>318</v>
      </c>
      <c r="J234" s="14" t="s">
        <v>73</v>
      </c>
      <c r="K234" s="33"/>
      <c r="L234" s="66"/>
      <c r="M234" s="73"/>
      <c r="N234" s="73">
        <v>1</v>
      </c>
      <c r="O234" s="73"/>
      <c r="P234" s="73"/>
    </row>
    <row r="235" spans="1:16" s="4" customFormat="1" ht="15">
      <c r="A235" s="89"/>
      <c r="B235" s="82"/>
      <c r="C235" s="209"/>
      <c r="D235" s="212"/>
      <c r="E235" s="192"/>
      <c r="F235" s="201"/>
      <c r="G235" s="85"/>
      <c r="H235" s="85"/>
      <c r="I235" s="92" t="s">
        <v>321</v>
      </c>
      <c r="J235" s="14" t="s">
        <v>322</v>
      </c>
      <c r="K235" s="33"/>
      <c r="L235" s="66"/>
      <c r="M235" s="73"/>
      <c r="N235" s="73"/>
      <c r="O235" s="73"/>
      <c r="P235" s="73"/>
    </row>
    <row r="236" spans="1:16" s="4" customFormat="1" ht="15">
      <c r="A236" s="89">
        <v>400</v>
      </c>
      <c r="B236" s="213" t="s">
        <v>565</v>
      </c>
      <c r="C236" s="213"/>
      <c r="D236" s="216"/>
      <c r="E236" s="164">
        <f>SUM(E237:E251)</f>
        <v>0.1712481925426086</v>
      </c>
      <c r="F236" s="146">
        <f>SUM(F237:F251)</f>
        <v>20842.656455598786</v>
      </c>
      <c r="G236" s="85"/>
      <c r="H236" s="85"/>
      <c r="I236" s="92"/>
      <c r="J236" s="33"/>
      <c r="K236" s="34"/>
      <c r="L236" s="66"/>
      <c r="M236" s="73"/>
      <c r="N236" s="73"/>
      <c r="O236" s="73"/>
      <c r="P236" s="73"/>
    </row>
    <row r="237" spans="1:16" s="4" customFormat="1" ht="51">
      <c r="A237" s="89">
        <v>410</v>
      </c>
      <c r="B237" s="88" t="s">
        <v>566</v>
      </c>
      <c r="C237" s="20">
        <v>41010</v>
      </c>
      <c r="D237" s="21" t="s">
        <v>347</v>
      </c>
      <c r="E237" s="134">
        <v>0.017209364802187124</v>
      </c>
      <c r="F237" s="49">
        <v>4019.9573054062344</v>
      </c>
      <c r="G237" s="85" t="s">
        <v>329</v>
      </c>
      <c r="H237" s="85" t="s">
        <v>346</v>
      </c>
      <c r="I237" s="92" t="s">
        <v>345</v>
      </c>
      <c r="J237" s="12" t="s">
        <v>73</v>
      </c>
      <c r="K237" s="33"/>
      <c r="L237" s="66">
        <v>1</v>
      </c>
      <c r="M237" s="73"/>
      <c r="N237" s="73"/>
      <c r="O237" s="73"/>
      <c r="P237" s="73"/>
    </row>
    <row r="238" spans="1:16" s="4" customFormat="1" ht="15">
      <c r="A238" s="89"/>
      <c r="B238" s="82"/>
      <c r="C238" s="20">
        <v>41020</v>
      </c>
      <c r="D238" s="21" t="s">
        <v>354</v>
      </c>
      <c r="E238" s="134">
        <v>0.003610964056289952</v>
      </c>
      <c r="F238" s="49">
        <v>1042.4595805715703</v>
      </c>
      <c r="G238" s="85"/>
      <c r="H238" s="85"/>
      <c r="I238" s="92" t="s">
        <v>352</v>
      </c>
      <c r="J238" s="12" t="s">
        <v>353</v>
      </c>
      <c r="K238" s="33"/>
      <c r="L238" s="66">
        <v>1</v>
      </c>
      <c r="M238" s="73"/>
      <c r="N238" s="73"/>
      <c r="O238" s="73"/>
      <c r="P238" s="73"/>
    </row>
    <row r="239" spans="1:16" s="4" customFormat="1" ht="15">
      <c r="A239" s="89"/>
      <c r="B239" s="82"/>
      <c r="C239" s="25">
        <v>41030</v>
      </c>
      <c r="D239" s="11" t="s">
        <v>360</v>
      </c>
      <c r="E239" s="135">
        <v>0.01106203430810926</v>
      </c>
      <c r="F239" s="50">
        <v>1069.0907853928666</v>
      </c>
      <c r="G239" s="85"/>
      <c r="H239" s="85"/>
      <c r="I239" s="92" t="s">
        <v>358</v>
      </c>
      <c r="J239" s="10" t="s">
        <v>359</v>
      </c>
      <c r="K239" s="33"/>
      <c r="L239" s="66"/>
      <c r="M239" s="73">
        <v>1</v>
      </c>
      <c r="N239" s="73"/>
      <c r="O239" s="73"/>
      <c r="P239" s="73"/>
    </row>
    <row r="240" spans="1:16" s="4" customFormat="1" ht="15">
      <c r="A240" s="89"/>
      <c r="B240" s="82"/>
      <c r="C240" s="25">
        <v>41040</v>
      </c>
      <c r="D240" s="11" t="s">
        <v>361</v>
      </c>
      <c r="E240" s="135">
        <v>0.0019042501916102371</v>
      </c>
      <c r="F240" s="50">
        <v>128.60985019599428</v>
      </c>
      <c r="G240" s="85"/>
      <c r="H240" s="85"/>
      <c r="I240" s="92" t="s">
        <v>358</v>
      </c>
      <c r="J240" s="10" t="s">
        <v>359</v>
      </c>
      <c r="K240" s="33"/>
      <c r="L240" s="66"/>
      <c r="M240" s="73">
        <v>1</v>
      </c>
      <c r="N240" s="73"/>
      <c r="O240" s="73"/>
      <c r="P240" s="73"/>
    </row>
    <row r="241" spans="1:16" s="4" customFormat="1" ht="15">
      <c r="A241" s="89"/>
      <c r="B241" s="82"/>
      <c r="C241" s="25">
        <v>41050</v>
      </c>
      <c r="D241" s="11" t="s">
        <v>357</v>
      </c>
      <c r="E241" s="135">
        <v>0.0005926089807915675</v>
      </c>
      <c r="F241" s="50">
        <v>274.0173019013145</v>
      </c>
      <c r="G241" s="85"/>
      <c r="H241" s="85"/>
      <c r="I241" s="92" t="s">
        <v>355</v>
      </c>
      <c r="J241" s="10" t="s">
        <v>356</v>
      </c>
      <c r="K241" s="33"/>
      <c r="L241" s="66"/>
      <c r="M241" s="73">
        <v>1</v>
      </c>
      <c r="N241" s="73"/>
      <c r="O241" s="73"/>
      <c r="P241" s="73"/>
    </row>
    <row r="242" spans="1:16" s="4" customFormat="1" ht="15">
      <c r="A242" s="89"/>
      <c r="B242" s="82"/>
      <c r="C242" s="25">
        <v>41081</v>
      </c>
      <c r="D242" s="11" t="s">
        <v>351</v>
      </c>
      <c r="E242" s="135">
        <v>0.002876128920108408</v>
      </c>
      <c r="F242" s="50">
        <v>58.30832092287214</v>
      </c>
      <c r="G242" s="85"/>
      <c r="H242" s="85"/>
      <c r="I242" s="92" t="s">
        <v>348</v>
      </c>
      <c r="J242" s="10" t="s">
        <v>349</v>
      </c>
      <c r="K242" s="33"/>
      <c r="L242" s="66"/>
      <c r="M242" s="73">
        <v>1</v>
      </c>
      <c r="N242" s="73"/>
      <c r="O242" s="73"/>
      <c r="P242" s="73"/>
    </row>
    <row r="243" spans="1:16" s="4" customFormat="1" ht="15">
      <c r="A243" s="80"/>
      <c r="B243" s="82"/>
      <c r="C243" s="25">
        <v>41082</v>
      </c>
      <c r="D243" s="11" t="s">
        <v>350</v>
      </c>
      <c r="E243" s="135">
        <v>0.005199156124811353</v>
      </c>
      <c r="F243" s="50">
        <v>158.11925436917022</v>
      </c>
      <c r="G243" s="85"/>
      <c r="H243" s="85"/>
      <c r="I243" s="92" t="s">
        <v>348</v>
      </c>
      <c r="J243" s="10" t="s">
        <v>349</v>
      </c>
      <c r="K243" s="33"/>
      <c r="L243" s="66"/>
      <c r="M243" s="73">
        <v>1</v>
      </c>
      <c r="N243" s="73"/>
      <c r="O243" s="73"/>
      <c r="P243" s="73"/>
    </row>
    <row r="244" spans="1:16" s="4" customFormat="1" ht="15">
      <c r="A244" s="89">
        <v>430</v>
      </c>
      <c r="B244" s="88" t="s">
        <v>567</v>
      </c>
      <c r="C244" s="23">
        <v>43010</v>
      </c>
      <c r="D244" s="13" t="s">
        <v>479</v>
      </c>
      <c r="E244" s="140">
        <v>0.09907632013527287</v>
      </c>
      <c r="F244" s="55">
        <v>8505.051083412229</v>
      </c>
      <c r="G244" s="85"/>
      <c r="H244" s="85"/>
      <c r="I244" s="92"/>
      <c r="J244" s="32" t="s">
        <v>470</v>
      </c>
      <c r="K244" s="34" t="s">
        <v>582</v>
      </c>
      <c r="L244" s="66"/>
      <c r="M244" s="73"/>
      <c r="N244" s="73"/>
      <c r="O244" s="73"/>
      <c r="P244" s="73">
        <v>1</v>
      </c>
    </row>
    <row r="245" spans="1:16" s="4" customFormat="1" ht="51">
      <c r="A245" s="89"/>
      <c r="B245" s="82"/>
      <c r="C245" s="207">
        <v>43030</v>
      </c>
      <c r="D245" s="210" t="s">
        <v>442</v>
      </c>
      <c r="E245" s="191">
        <v>0.0035556538847494054</v>
      </c>
      <c r="F245" s="200">
        <v>1441.7538588706987</v>
      </c>
      <c r="G245" s="85" t="s">
        <v>363</v>
      </c>
      <c r="H245" s="85" t="s">
        <v>430</v>
      </c>
      <c r="I245" s="92" t="s">
        <v>440</v>
      </c>
      <c r="J245" s="14" t="s">
        <v>441</v>
      </c>
      <c r="K245" s="33"/>
      <c r="L245" s="66"/>
      <c r="M245" s="73"/>
      <c r="N245" s="73">
        <v>1</v>
      </c>
      <c r="O245" s="73"/>
      <c r="P245" s="73"/>
    </row>
    <row r="246" spans="1:16" s="4" customFormat="1" ht="15">
      <c r="A246" s="89"/>
      <c r="B246" s="82"/>
      <c r="C246" s="209">
        <v>43030</v>
      </c>
      <c r="D246" s="212" t="s">
        <v>442</v>
      </c>
      <c r="E246" s="192"/>
      <c r="F246" s="201"/>
      <c r="G246" s="85"/>
      <c r="H246" s="85"/>
      <c r="I246" s="92" t="s">
        <v>446</v>
      </c>
      <c r="J246" s="14" t="s">
        <v>447</v>
      </c>
      <c r="K246" s="33"/>
      <c r="L246" s="66"/>
      <c r="M246" s="73"/>
      <c r="N246" s="73"/>
      <c r="O246" s="73"/>
      <c r="P246" s="73"/>
    </row>
    <row r="247" spans="1:16" s="4" customFormat="1" ht="15">
      <c r="A247" s="89"/>
      <c r="B247" s="82"/>
      <c r="C247" s="207">
        <v>43040</v>
      </c>
      <c r="D247" s="210" t="s">
        <v>443</v>
      </c>
      <c r="E247" s="191">
        <v>0.010643257295016554</v>
      </c>
      <c r="F247" s="200">
        <v>2967.582918645282</v>
      </c>
      <c r="G247" s="85"/>
      <c r="H247" s="85"/>
      <c r="I247" s="92" t="s">
        <v>440</v>
      </c>
      <c r="J247" s="14" t="s">
        <v>441</v>
      </c>
      <c r="K247" s="33"/>
      <c r="L247" s="66"/>
      <c r="M247" s="73"/>
      <c r="N247" s="73">
        <v>1</v>
      </c>
      <c r="O247" s="73"/>
      <c r="P247" s="73"/>
    </row>
    <row r="248" spans="1:16" s="4" customFormat="1" ht="15">
      <c r="A248" s="89"/>
      <c r="B248" s="82"/>
      <c r="C248" s="209">
        <v>43040</v>
      </c>
      <c r="D248" s="212" t="s">
        <v>443</v>
      </c>
      <c r="E248" s="192"/>
      <c r="F248" s="201"/>
      <c r="G248" s="85"/>
      <c r="H248" s="85"/>
      <c r="I248" s="92" t="s">
        <v>444</v>
      </c>
      <c r="J248" s="14" t="s">
        <v>445</v>
      </c>
      <c r="K248" s="33"/>
      <c r="L248" s="66"/>
      <c r="M248" s="74"/>
      <c r="N248" s="74"/>
      <c r="O248" s="74"/>
      <c r="P248" s="74"/>
    </row>
    <row r="249" spans="1:16" s="4" customFormat="1" ht="15">
      <c r="A249" s="89"/>
      <c r="B249" s="82"/>
      <c r="C249" s="23">
        <v>43050</v>
      </c>
      <c r="D249" s="13" t="s">
        <v>481</v>
      </c>
      <c r="E249" s="140">
        <v>9.481743692665081E-05</v>
      </c>
      <c r="F249" s="55">
        <v>12.53887176360248</v>
      </c>
      <c r="G249" s="85"/>
      <c r="H249" s="85"/>
      <c r="I249" s="92"/>
      <c r="J249" s="32" t="s">
        <v>470</v>
      </c>
      <c r="K249" s="34" t="s">
        <v>582</v>
      </c>
      <c r="L249" s="66"/>
      <c r="M249" s="74"/>
      <c r="N249" s="74"/>
      <c r="O249" s="74"/>
      <c r="P249" s="74">
        <v>1</v>
      </c>
    </row>
    <row r="250" spans="1:16" s="4" customFormat="1" ht="15">
      <c r="A250" s="89"/>
      <c r="B250" s="82"/>
      <c r="C250" s="23">
        <v>43081</v>
      </c>
      <c r="D250" s="13" t="s">
        <v>482</v>
      </c>
      <c r="E250" s="140">
        <v>0.009616068394977837</v>
      </c>
      <c r="F250" s="55">
        <v>758.2617582899499</v>
      </c>
      <c r="G250" s="85"/>
      <c r="H250" s="85"/>
      <c r="I250" s="92"/>
      <c r="J250" s="32" t="s">
        <v>470</v>
      </c>
      <c r="K250" s="34" t="s">
        <v>582</v>
      </c>
      <c r="L250" s="68"/>
      <c r="M250" s="74"/>
      <c r="N250" s="74"/>
      <c r="O250" s="74"/>
      <c r="P250" s="74">
        <v>1</v>
      </c>
    </row>
    <row r="251" spans="1:16" s="4" customFormat="1" ht="15">
      <c r="A251" s="89"/>
      <c r="B251" s="82"/>
      <c r="C251" s="23">
        <v>43082</v>
      </c>
      <c r="D251" s="13" t="s">
        <v>483</v>
      </c>
      <c r="E251" s="140">
        <v>0.005807568011757362</v>
      </c>
      <c r="F251" s="55">
        <v>406.905565856999</v>
      </c>
      <c r="G251" s="85"/>
      <c r="H251" s="85"/>
      <c r="I251" s="92"/>
      <c r="J251" s="32" t="s">
        <v>470</v>
      </c>
      <c r="K251" s="34" t="s">
        <v>582</v>
      </c>
      <c r="L251" s="68"/>
      <c r="M251" s="74"/>
      <c r="N251" s="74"/>
      <c r="O251" s="74"/>
      <c r="P251" s="74">
        <v>1</v>
      </c>
    </row>
    <row r="252" spans="1:16" s="4" customFormat="1" ht="15">
      <c r="A252" s="89">
        <v>500</v>
      </c>
      <c r="B252" s="213" t="s">
        <v>568</v>
      </c>
      <c r="C252" s="213"/>
      <c r="D252" s="216"/>
      <c r="E252" s="164">
        <f>SUM(E253:E256)</f>
        <v>0.013408765872043869</v>
      </c>
      <c r="F252" s="146">
        <f>SUM(F253:F256)</f>
        <v>6298.286004820439</v>
      </c>
      <c r="G252" s="85"/>
      <c r="H252" s="85"/>
      <c r="I252" s="92"/>
      <c r="J252" s="32"/>
      <c r="K252" s="34"/>
      <c r="L252" s="68"/>
      <c r="M252" s="74"/>
      <c r="N252" s="74"/>
      <c r="O252" s="74"/>
      <c r="P252" s="74"/>
    </row>
    <row r="253" spans="1:16" s="4" customFormat="1" ht="25.5">
      <c r="A253" s="89">
        <v>510</v>
      </c>
      <c r="B253" s="88" t="s">
        <v>476</v>
      </c>
      <c r="C253" s="35">
        <v>51010</v>
      </c>
      <c r="D253" s="36" t="s">
        <v>476</v>
      </c>
      <c r="E253" s="143">
        <v>0.00175412258314304</v>
      </c>
      <c r="F253" s="58">
        <v>4371.371554780306</v>
      </c>
      <c r="G253" s="85"/>
      <c r="H253" s="85"/>
      <c r="I253" s="92"/>
      <c r="J253" s="32" t="s">
        <v>470</v>
      </c>
      <c r="K253" s="34" t="s">
        <v>477</v>
      </c>
      <c r="L253" s="68"/>
      <c r="M253" s="74"/>
      <c r="N253" s="74"/>
      <c r="O253" s="74"/>
      <c r="P253" s="74">
        <v>1</v>
      </c>
    </row>
    <row r="254" spans="1:16" s="4" customFormat="1" ht="15" customHeight="1">
      <c r="A254" s="89">
        <v>520</v>
      </c>
      <c r="B254" s="88" t="s">
        <v>569</v>
      </c>
      <c r="C254" s="35">
        <v>52010</v>
      </c>
      <c r="D254" s="13" t="s">
        <v>484</v>
      </c>
      <c r="E254" s="143">
        <v>0.011385993884275318</v>
      </c>
      <c r="F254" s="55">
        <v>1657.6253527235563</v>
      </c>
      <c r="G254" s="85"/>
      <c r="H254" s="85"/>
      <c r="I254" s="92"/>
      <c r="J254" s="32" t="s">
        <v>470</v>
      </c>
      <c r="K254" s="34" t="s">
        <v>582</v>
      </c>
      <c r="L254" s="68"/>
      <c r="M254" s="74"/>
      <c r="N254" s="74"/>
      <c r="O254" s="74"/>
      <c r="P254" s="74">
        <v>1</v>
      </c>
    </row>
    <row r="255" spans="1:16" s="4" customFormat="1" ht="15" customHeight="1">
      <c r="A255" s="89">
        <v>530</v>
      </c>
      <c r="B255" s="88" t="s">
        <v>570</v>
      </c>
      <c r="C255" s="35">
        <v>53030</v>
      </c>
      <c r="D255" s="36" t="s">
        <v>471</v>
      </c>
      <c r="E255" s="143">
        <v>5.5310171540546305E-05</v>
      </c>
      <c r="F255" s="58">
        <v>141.97544908530045</v>
      </c>
      <c r="G255" s="85"/>
      <c r="H255" s="85"/>
      <c r="I255" s="92"/>
      <c r="J255" s="32" t="s">
        <v>470</v>
      </c>
      <c r="K255" s="34" t="s">
        <v>583</v>
      </c>
      <c r="L255" s="68"/>
      <c r="M255" s="74"/>
      <c r="N255" s="74"/>
      <c r="O255" s="74"/>
      <c r="P255" s="74">
        <v>1</v>
      </c>
    </row>
    <row r="256" spans="1:16" s="4" customFormat="1" ht="15">
      <c r="A256" s="80"/>
      <c r="B256" s="82"/>
      <c r="C256" s="35">
        <v>53040</v>
      </c>
      <c r="D256" s="36" t="s">
        <v>473</v>
      </c>
      <c r="E256" s="143">
        <v>0.00021333923308496433</v>
      </c>
      <c r="F256" s="58">
        <v>127.31364823127674</v>
      </c>
      <c r="G256" s="85"/>
      <c r="H256" s="85"/>
      <c r="I256" s="92"/>
      <c r="J256" s="32" t="s">
        <v>470</v>
      </c>
      <c r="K256" s="34" t="s">
        <v>583</v>
      </c>
      <c r="L256" s="68"/>
      <c r="M256" s="73"/>
      <c r="N256" s="73"/>
      <c r="O256" s="73"/>
      <c r="P256" s="73">
        <v>1</v>
      </c>
    </row>
    <row r="257" spans="1:16" s="4" customFormat="1" ht="15">
      <c r="A257" s="89">
        <v>600</v>
      </c>
      <c r="B257" s="213" t="s">
        <v>571</v>
      </c>
      <c r="C257" s="213"/>
      <c r="D257" s="216"/>
      <c r="E257" s="164">
        <f>SUM(E258:E264)</f>
        <v>0.002797114389336199</v>
      </c>
      <c r="F257" s="146">
        <f>SUM(F258:F264)</f>
        <v>4538.051925752282</v>
      </c>
      <c r="G257" s="85"/>
      <c r="H257" s="85"/>
      <c r="I257" s="92"/>
      <c r="J257" s="32"/>
      <c r="K257" s="34"/>
      <c r="L257" s="68"/>
      <c r="M257" s="73"/>
      <c r="N257" s="73"/>
      <c r="O257" s="73"/>
      <c r="P257" s="73"/>
    </row>
    <row r="258" spans="1:16" s="4" customFormat="1" ht="25.5">
      <c r="A258" s="89"/>
      <c r="B258" s="82"/>
      <c r="C258" s="24">
        <v>60010</v>
      </c>
      <c r="D258" s="19" t="s">
        <v>20</v>
      </c>
      <c r="E258" s="144">
        <v>0.00015012760846719713</v>
      </c>
      <c r="F258" s="59">
        <v>84.6040344302743</v>
      </c>
      <c r="G258" s="87" t="s">
        <v>6</v>
      </c>
      <c r="H258" s="85" t="s">
        <v>11</v>
      </c>
      <c r="I258" s="93" t="s">
        <v>19</v>
      </c>
      <c r="J258" s="10" t="s">
        <v>581</v>
      </c>
      <c r="K258" s="38"/>
      <c r="L258" s="68"/>
      <c r="M258" s="73">
        <v>1</v>
      </c>
      <c r="N258" s="73"/>
      <c r="O258" s="73"/>
      <c r="P258" s="73"/>
    </row>
    <row r="259" spans="1:16" s="4" customFormat="1" ht="15">
      <c r="A259" s="80"/>
      <c r="B259" s="82"/>
      <c r="C259" s="24">
        <v>60020</v>
      </c>
      <c r="D259" s="19" t="s">
        <v>21</v>
      </c>
      <c r="E259" s="144">
        <v>0.0021096879716179804</v>
      </c>
      <c r="F259" s="59">
        <v>3898.24901728556</v>
      </c>
      <c r="G259" s="87"/>
      <c r="H259" s="85"/>
      <c r="I259" s="93" t="s">
        <v>19</v>
      </c>
      <c r="J259" s="10" t="s">
        <v>581</v>
      </c>
      <c r="K259" s="38"/>
      <c r="L259" s="68"/>
      <c r="M259" s="73">
        <v>1</v>
      </c>
      <c r="N259" s="73"/>
      <c r="O259" s="73"/>
      <c r="P259" s="73"/>
    </row>
    <row r="260" spans="1:16" s="4" customFormat="1" ht="15">
      <c r="A260" s="89"/>
      <c r="B260" s="82"/>
      <c r="C260" s="24">
        <v>60030</v>
      </c>
      <c r="D260" s="19" t="s">
        <v>22</v>
      </c>
      <c r="E260" s="144">
        <v>0.00021333923308496433</v>
      </c>
      <c r="F260" s="59">
        <v>282.08468753007685</v>
      </c>
      <c r="G260" s="87"/>
      <c r="H260" s="85"/>
      <c r="I260" s="93" t="s">
        <v>19</v>
      </c>
      <c r="J260" s="10" t="s">
        <v>581</v>
      </c>
      <c r="K260" s="38"/>
      <c r="L260" s="68"/>
      <c r="M260" s="73">
        <v>1</v>
      </c>
      <c r="N260" s="73"/>
      <c r="O260" s="73"/>
      <c r="P260" s="73"/>
    </row>
    <row r="261" spans="1:16" s="4" customFormat="1" ht="15">
      <c r="A261" s="80"/>
      <c r="B261" s="82"/>
      <c r="C261" s="24">
        <v>60040</v>
      </c>
      <c r="D261" s="19" t="s">
        <v>23</v>
      </c>
      <c r="E261" s="144">
        <v>0.00011852179615831351</v>
      </c>
      <c r="F261" s="59">
        <v>257.42064063233124</v>
      </c>
      <c r="G261" s="87"/>
      <c r="H261" s="85"/>
      <c r="I261" s="93" t="s">
        <v>19</v>
      </c>
      <c r="J261" s="10" t="s">
        <v>581</v>
      </c>
      <c r="K261" s="38"/>
      <c r="L261" s="68"/>
      <c r="M261" s="73">
        <v>1</v>
      </c>
      <c r="N261" s="73"/>
      <c r="O261" s="73"/>
      <c r="P261" s="73"/>
    </row>
    <row r="262" spans="1:16" s="4" customFormat="1" ht="15">
      <c r="A262" s="80"/>
      <c r="B262" s="82"/>
      <c r="C262" s="24">
        <v>60061</v>
      </c>
      <c r="D262" s="19" t="s">
        <v>24</v>
      </c>
      <c r="E262" s="144">
        <v>0.00019753632693052253</v>
      </c>
      <c r="F262" s="59">
        <v>15.687722138940387</v>
      </c>
      <c r="G262" s="87"/>
      <c r="H262" s="85"/>
      <c r="I262" s="93" t="s">
        <v>19</v>
      </c>
      <c r="J262" s="10" t="s">
        <v>581</v>
      </c>
      <c r="K262" s="38"/>
      <c r="L262" s="68"/>
      <c r="M262" s="73">
        <v>1</v>
      </c>
      <c r="N262" s="73"/>
      <c r="O262" s="73"/>
      <c r="P262" s="73"/>
    </row>
    <row r="263" spans="1:16" s="4" customFormat="1" ht="15">
      <c r="A263" s="89"/>
      <c r="B263" s="82"/>
      <c r="C263" s="24">
        <v>60062</v>
      </c>
      <c r="D263" s="19" t="s">
        <v>25</v>
      </c>
      <c r="E263" s="144">
        <v>7.9014530772209E-06</v>
      </c>
      <c r="F263" s="59">
        <v>0.00582373509933774</v>
      </c>
      <c r="G263" s="87"/>
      <c r="H263" s="85"/>
      <c r="I263" s="93" t="s">
        <v>19</v>
      </c>
      <c r="J263" s="10" t="s">
        <v>581</v>
      </c>
      <c r="K263" s="38"/>
      <c r="L263" s="68"/>
      <c r="M263" s="73">
        <v>1</v>
      </c>
      <c r="N263" s="73"/>
      <c r="O263" s="73"/>
      <c r="P263" s="73"/>
    </row>
    <row r="264" spans="1:16" s="4" customFormat="1" ht="15">
      <c r="A264" s="89"/>
      <c r="B264" s="82"/>
      <c r="C264" s="24">
        <v>60063</v>
      </c>
      <c r="D264" s="19" t="s">
        <v>26</v>
      </c>
      <c r="E264" s="144">
        <v>0</v>
      </c>
      <c r="F264" s="59">
        <v>0</v>
      </c>
      <c r="G264" s="87"/>
      <c r="H264" s="85"/>
      <c r="I264" s="93" t="s">
        <v>19</v>
      </c>
      <c r="J264" s="10" t="s">
        <v>581</v>
      </c>
      <c r="K264" s="38"/>
      <c r="L264" s="68"/>
      <c r="M264" s="73">
        <v>1</v>
      </c>
      <c r="N264" s="73"/>
      <c r="O264" s="73"/>
      <c r="P264" s="73"/>
    </row>
    <row r="265" spans="1:16" s="4" customFormat="1" ht="15">
      <c r="A265" s="89">
        <v>700</v>
      </c>
      <c r="B265" s="213" t="s">
        <v>572</v>
      </c>
      <c r="C265" s="213"/>
      <c r="D265" s="216"/>
      <c r="E265" s="164">
        <f>SUM(E266:E271)</f>
        <v>0.07229039420349402</v>
      </c>
      <c r="F265" s="146">
        <f>SUM(F266:F271)</f>
        <v>13124.35018662008</v>
      </c>
      <c r="G265" s="87"/>
      <c r="H265" s="85"/>
      <c r="I265" s="93"/>
      <c r="J265" s="32"/>
      <c r="K265" s="38"/>
      <c r="L265" s="68"/>
      <c r="M265" s="73"/>
      <c r="N265" s="73"/>
      <c r="O265" s="73"/>
      <c r="P265" s="73"/>
    </row>
    <row r="266" spans="1:16" s="4" customFormat="1" ht="51">
      <c r="A266" s="89">
        <v>720</v>
      </c>
      <c r="B266" s="88" t="s">
        <v>573</v>
      </c>
      <c r="C266" s="207">
        <v>72010</v>
      </c>
      <c r="D266" s="210" t="s">
        <v>454</v>
      </c>
      <c r="E266" s="191">
        <v>0.03431601071437037</v>
      </c>
      <c r="F266" s="200">
        <v>7402.61599919646</v>
      </c>
      <c r="G266" s="85" t="s">
        <v>363</v>
      </c>
      <c r="H266" s="85" t="s">
        <v>430</v>
      </c>
      <c r="I266" s="92" t="s">
        <v>452</v>
      </c>
      <c r="J266" s="14" t="s">
        <v>453</v>
      </c>
      <c r="K266" s="33"/>
      <c r="L266" s="68"/>
      <c r="M266" s="73"/>
      <c r="N266" s="73">
        <v>1</v>
      </c>
      <c r="O266" s="73"/>
      <c r="P266" s="73"/>
    </row>
    <row r="267" spans="1:16" s="4" customFormat="1" ht="15">
      <c r="A267" s="80"/>
      <c r="B267" s="82"/>
      <c r="C267" s="209">
        <v>72010</v>
      </c>
      <c r="D267" s="212" t="s">
        <v>454</v>
      </c>
      <c r="E267" s="192"/>
      <c r="F267" s="201"/>
      <c r="G267" s="87"/>
      <c r="H267" s="85"/>
      <c r="I267" s="93" t="s">
        <v>461</v>
      </c>
      <c r="J267" s="14" t="s">
        <v>462</v>
      </c>
      <c r="K267" s="33"/>
      <c r="L267" s="68"/>
      <c r="M267" s="73"/>
      <c r="N267" s="73"/>
      <c r="O267" s="73"/>
      <c r="P267" s="73"/>
    </row>
    <row r="268" spans="1:16" s="4" customFormat="1" ht="15">
      <c r="A268" s="89"/>
      <c r="B268" s="82"/>
      <c r="C268" s="24">
        <v>72040</v>
      </c>
      <c r="D268" s="19" t="s">
        <v>455</v>
      </c>
      <c r="E268" s="144">
        <v>0.012997890312028382</v>
      </c>
      <c r="F268" s="59">
        <v>2626.3879570738964</v>
      </c>
      <c r="G268" s="87"/>
      <c r="H268" s="85"/>
      <c r="I268" s="93" t="s">
        <v>452</v>
      </c>
      <c r="J268" s="10" t="s">
        <v>453</v>
      </c>
      <c r="K268" s="33"/>
      <c r="L268" s="68"/>
      <c r="M268" s="73">
        <v>1</v>
      </c>
      <c r="N268" s="73"/>
      <c r="O268" s="73"/>
      <c r="P268" s="73"/>
    </row>
    <row r="269" spans="1:16" s="4" customFormat="1" ht="15">
      <c r="A269" s="80"/>
      <c r="B269" s="82"/>
      <c r="C269" s="24">
        <v>72050</v>
      </c>
      <c r="D269" s="19" t="s">
        <v>456</v>
      </c>
      <c r="E269" s="144">
        <v>0.008786415821869642</v>
      </c>
      <c r="F269" s="59">
        <v>837.9203543772156</v>
      </c>
      <c r="G269" s="87"/>
      <c r="H269" s="85"/>
      <c r="I269" s="93" t="s">
        <v>452</v>
      </c>
      <c r="J269" s="10" t="s">
        <v>453</v>
      </c>
      <c r="K269" s="33"/>
      <c r="L269" s="68"/>
      <c r="M269" s="73">
        <v>1</v>
      </c>
      <c r="N269" s="73"/>
      <c r="O269" s="73"/>
      <c r="P269" s="73"/>
    </row>
    <row r="270" spans="1:16" s="4" customFormat="1" ht="38.25">
      <c r="A270" s="89">
        <v>730</v>
      </c>
      <c r="B270" s="88" t="s">
        <v>459</v>
      </c>
      <c r="C270" s="24">
        <v>73010</v>
      </c>
      <c r="D270" s="19" t="s">
        <v>459</v>
      </c>
      <c r="E270" s="144">
        <v>0.0046618573155603315</v>
      </c>
      <c r="F270" s="59">
        <v>1296.3301658933372</v>
      </c>
      <c r="G270" s="87"/>
      <c r="H270" s="85"/>
      <c r="I270" s="93" t="s">
        <v>457</v>
      </c>
      <c r="J270" s="10" t="s">
        <v>458</v>
      </c>
      <c r="K270" s="33"/>
      <c r="L270" s="68"/>
      <c r="M270" s="73">
        <v>1</v>
      </c>
      <c r="N270" s="73"/>
      <c r="O270" s="73"/>
      <c r="P270" s="73"/>
    </row>
    <row r="271" spans="1:16" s="4" customFormat="1" ht="38.25">
      <c r="A271" s="89">
        <v>740</v>
      </c>
      <c r="B271" s="88" t="s">
        <v>460</v>
      </c>
      <c r="C271" s="24">
        <v>74010</v>
      </c>
      <c r="D271" s="19" t="s">
        <v>460</v>
      </c>
      <c r="E271" s="144">
        <v>0.011528220039665294</v>
      </c>
      <c r="F271" s="59">
        <v>961.0957100791687</v>
      </c>
      <c r="G271" s="87"/>
      <c r="H271" s="85"/>
      <c r="I271" s="93" t="s">
        <v>457</v>
      </c>
      <c r="J271" s="10" t="s">
        <v>458</v>
      </c>
      <c r="K271" s="33"/>
      <c r="L271" s="68"/>
      <c r="M271" s="73">
        <v>1</v>
      </c>
      <c r="N271" s="73"/>
      <c r="O271" s="73"/>
      <c r="P271" s="73"/>
    </row>
    <row r="272" spans="1:16" s="4" customFormat="1" ht="15">
      <c r="A272" s="89">
        <v>910</v>
      </c>
      <c r="B272" s="213" t="s">
        <v>574</v>
      </c>
      <c r="C272" s="213"/>
      <c r="D272" s="216"/>
      <c r="E272" s="164">
        <f>SUM(E273)</f>
        <v>0.011686249101209712</v>
      </c>
      <c r="F272" s="146">
        <f>SUM(F273)</f>
        <v>7190.074334070968</v>
      </c>
      <c r="G272" s="85"/>
      <c r="H272" s="85"/>
      <c r="I272" s="93"/>
      <c r="J272" s="33"/>
      <c r="K272" s="33"/>
      <c r="L272" s="68"/>
      <c r="M272" s="73"/>
      <c r="N272" s="73"/>
      <c r="O272" s="73"/>
      <c r="P272" s="73"/>
    </row>
    <row r="273" spans="1:16" s="4" customFormat="1" ht="25.5">
      <c r="A273" s="89"/>
      <c r="B273" s="82"/>
      <c r="C273" s="207">
        <v>91010</v>
      </c>
      <c r="D273" s="210" t="s">
        <v>467</v>
      </c>
      <c r="E273" s="191">
        <v>0.011686249101209712</v>
      </c>
      <c r="F273" s="200">
        <v>7190.074334070968</v>
      </c>
      <c r="G273" s="85" t="s">
        <v>464</v>
      </c>
      <c r="H273" s="85" t="s">
        <v>465</v>
      </c>
      <c r="I273" s="93" t="s">
        <v>463</v>
      </c>
      <c r="J273" s="14" t="s">
        <v>466</v>
      </c>
      <c r="K273" s="33"/>
      <c r="L273" s="68"/>
      <c r="M273" s="73"/>
      <c r="N273" s="73">
        <v>1</v>
      </c>
      <c r="O273" s="73"/>
      <c r="P273" s="73"/>
    </row>
    <row r="274" spans="1:16" s="4" customFormat="1" ht="15">
      <c r="A274" s="89"/>
      <c r="B274" s="82"/>
      <c r="C274" s="209">
        <v>91010</v>
      </c>
      <c r="D274" s="212" t="s">
        <v>467</v>
      </c>
      <c r="E274" s="192"/>
      <c r="F274" s="201"/>
      <c r="G274" s="85"/>
      <c r="H274" s="85"/>
      <c r="I274" s="93" t="s">
        <v>468</v>
      </c>
      <c r="J274" s="14" t="s">
        <v>469</v>
      </c>
      <c r="K274" s="33"/>
      <c r="L274" s="68"/>
      <c r="M274" s="73"/>
      <c r="N274" s="73"/>
      <c r="O274" s="73"/>
      <c r="P274" s="73"/>
    </row>
    <row r="275" spans="1:16" s="4" customFormat="1" ht="15">
      <c r="A275" s="89">
        <v>930</v>
      </c>
      <c r="B275" s="213" t="s">
        <v>575</v>
      </c>
      <c r="C275" s="213"/>
      <c r="D275" s="216"/>
      <c r="E275" s="164">
        <f>SUM(E276)</f>
        <v>0.0019674618162280042</v>
      </c>
      <c r="F275" s="146">
        <f>SUM(F276)</f>
        <v>3320.962558243669</v>
      </c>
      <c r="G275" s="87"/>
      <c r="H275" s="85"/>
      <c r="I275" s="92"/>
      <c r="J275" s="32"/>
      <c r="K275" s="33"/>
      <c r="L275" s="68"/>
      <c r="M275" s="73"/>
      <c r="N275" s="73"/>
      <c r="O275" s="73"/>
      <c r="P275" s="73"/>
    </row>
    <row r="276" spans="1:16" ht="36">
      <c r="A276" s="80"/>
      <c r="B276" s="82"/>
      <c r="C276" s="161">
        <v>93010</v>
      </c>
      <c r="D276" s="16" t="s">
        <v>474</v>
      </c>
      <c r="E276" s="145">
        <v>0.0019674618162280042</v>
      </c>
      <c r="F276" s="125">
        <v>3320.962558243669</v>
      </c>
      <c r="G276" s="87"/>
      <c r="H276" s="85"/>
      <c r="I276" s="92"/>
      <c r="J276" s="32" t="s">
        <v>470</v>
      </c>
      <c r="K276" s="34" t="s">
        <v>472</v>
      </c>
      <c r="L276" s="68"/>
      <c r="M276" s="73"/>
      <c r="N276" s="73"/>
      <c r="O276" s="73"/>
      <c r="P276" s="73">
        <v>1</v>
      </c>
    </row>
    <row r="277" spans="1:16" ht="15">
      <c r="A277" s="89">
        <v>998</v>
      </c>
      <c r="B277" s="213" t="s">
        <v>599</v>
      </c>
      <c r="C277" s="213"/>
      <c r="D277" s="216"/>
      <c r="E277" s="165">
        <f>SUM(E278:E279)</f>
        <v>0.044603702620911984</v>
      </c>
      <c r="F277" s="147">
        <f>SUM(F278:F279)</f>
        <v>-87.5238162802533</v>
      </c>
      <c r="G277" s="87"/>
      <c r="H277" s="85"/>
      <c r="I277" s="92"/>
      <c r="J277" s="32"/>
      <c r="K277" s="34"/>
      <c r="L277" s="68"/>
      <c r="M277" s="73"/>
      <c r="N277" s="73"/>
      <c r="O277" s="73"/>
      <c r="P277" s="73"/>
    </row>
    <row r="278" spans="1:16" ht="15" customHeight="1">
      <c r="A278" s="89"/>
      <c r="B278" s="82"/>
      <c r="C278" s="161">
        <v>99810</v>
      </c>
      <c r="D278" s="16" t="s">
        <v>480</v>
      </c>
      <c r="E278" s="145">
        <v>0.02009339517537275</v>
      </c>
      <c r="F278" s="125">
        <v>-507.19456218413274</v>
      </c>
      <c r="G278" s="87"/>
      <c r="H278" s="85"/>
      <c r="I278" s="92"/>
      <c r="J278" s="32" t="s">
        <v>470</v>
      </c>
      <c r="K278" s="34" t="s">
        <v>582</v>
      </c>
      <c r="L278" s="68"/>
      <c r="M278" s="73"/>
      <c r="N278" s="73"/>
      <c r="O278" s="73"/>
      <c r="P278" s="73">
        <v>1</v>
      </c>
    </row>
    <row r="279" spans="1:16" ht="36">
      <c r="A279" s="89"/>
      <c r="B279" s="82"/>
      <c r="C279" s="161">
        <v>99820</v>
      </c>
      <c r="D279" s="13" t="s">
        <v>475</v>
      </c>
      <c r="E279" s="145">
        <v>0.024510307445539236</v>
      </c>
      <c r="F279" s="126">
        <v>419.67074590387944</v>
      </c>
      <c r="G279" s="87"/>
      <c r="H279" s="85"/>
      <c r="I279" s="92"/>
      <c r="J279" s="32" t="s">
        <v>470</v>
      </c>
      <c r="K279" s="34" t="s">
        <v>472</v>
      </c>
      <c r="L279" s="68"/>
      <c r="M279" s="73"/>
      <c r="N279" s="73"/>
      <c r="O279" s="73"/>
      <c r="P279" s="73">
        <v>1</v>
      </c>
    </row>
    <row r="280" spans="1:16" ht="15">
      <c r="A280" s="79"/>
      <c r="B280" s="81"/>
      <c r="C280" s="2"/>
      <c r="D280" s="3"/>
      <c r="E280" s="86"/>
      <c r="F280" s="86"/>
      <c r="G280" s="86"/>
      <c r="H280" s="86"/>
      <c r="I280" s="90"/>
      <c r="J280" s="3"/>
      <c r="K280" s="34"/>
      <c r="L280" s="65"/>
      <c r="M280" s="71"/>
      <c r="N280" s="71"/>
      <c r="O280" s="71"/>
      <c r="P280" s="71"/>
    </row>
    <row r="281" spans="1:16" ht="38.25">
      <c r="A281" s="79"/>
      <c r="B281" s="81"/>
      <c r="C281" s="2"/>
      <c r="D281" s="124" t="s">
        <v>602</v>
      </c>
      <c r="E281" s="86"/>
      <c r="F281" s="86"/>
      <c r="G281" s="85" t="s">
        <v>71</v>
      </c>
      <c r="H281" s="85" t="s">
        <v>101</v>
      </c>
      <c r="I281" s="44" t="s">
        <v>103</v>
      </c>
      <c r="J281" s="44" t="s">
        <v>104</v>
      </c>
      <c r="K281" s="34" t="s">
        <v>590</v>
      </c>
      <c r="L281" s="66"/>
      <c r="M281" s="73"/>
      <c r="N281" s="73"/>
      <c r="O281" s="73">
        <v>1</v>
      </c>
      <c r="P281" s="73"/>
    </row>
    <row r="282" spans="1:16" ht="24">
      <c r="A282" s="79"/>
      <c r="B282" s="81"/>
      <c r="C282" s="2"/>
      <c r="D282" s="3"/>
      <c r="E282" s="86"/>
      <c r="F282" s="86"/>
      <c r="G282" s="85"/>
      <c r="H282" s="85"/>
      <c r="I282" s="44" t="s">
        <v>107</v>
      </c>
      <c r="J282" s="44" t="s">
        <v>108</v>
      </c>
      <c r="K282" s="34" t="s">
        <v>590</v>
      </c>
      <c r="L282" s="66"/>
      <c r="M282" s="73"/>
      <c r="N282" s="73"/>
      <c r="O282" s="73">
        <v>1</v>
      </c>
      <c r="P282" s="73"/>
    </row>
    <row r="283" spans="1:16" ht="38.25">
      <c r="A283" s="79"/>
      <c r="B283" s="81"/>
      <c r="C283" s="3"/>
      <c r="D283" s="3"/>
      <c r="E283" s="86"/>
      <c r="F283" s="86"/>
      <c r="G283" s="87" t="s">
        <v>363</v>
      </c>
      <c r="H283" s="85" t="s">
        <v>384</v>
      </c>
      <c r="I283" s="44" t="s">
        <v>392</v>
      </c>
      <c r="J283" s="44" t="s">
        <v>393</v>
      </c>
      <c r="K283" s="34" t="s">
        <v>590</v>
      </c>
      <c r="L283" s="68"/>
      <c r="M283" s="73"/>
      <c r="N283" s="73"/>
      <c r="O283" s="73">
        <v>1</v>
      </c>
      <c r="P283" s="73"/>
    </row>
  </sheetData>
  <sheetProtection/>
  <mergeCells count="105">
    <mergeCell ref="C116:C119"/>
    <mergeCell ref="D116:D119"/>
    <mergeCell ref="B160:D160"/>
    <mergeCell ref="B179:D179"/>
    <mergeCell ref="C234:C235"/>
    <mergeCell ref="D234:D235"/>
    <mergeCell ref="C211:C212"/>
    <mergeCell ref="D211:D212"/>
    <mergeCell ref="C133:C134"/>
    <mergeCell ref="D133:D134"/>
    <mergeCell ref="B277:D277"/>
    <mergeCell ref="C13:C14"/>
    <mergeCell ref="D13:D14"/>
    <mergeCell ref="D16:D17"/>
    <mergeCell ref="C16:C17"/>
    <mergeCell ref="C53:C67"/>
    <mergeCell ref="D53:D67"/>
    <mergeCell ref="C68:C71"/>
    <mergeCell ref="D68:D71"/>
    <mergeCell ref="C72:C74"/>
    <mergeCell ref="C266:C267"/>
    <mergeCell ref="D266:D267"/>
    <mergeCell ref="C273:C274"/>
    <mergeCell ref="D273:D274"/>
    <mergeCell ref="C76:C82"/>
    <mergeCell ref="B252:D252"/>
    <mergeCell ref="B257:D257"/>
    <mergeCell ref="B265:D265"/>
    <mergeCell ref="B272:D272"/>
    <mergeCell ref="B157:D157"/>
    <mergeCell ref="B275:D275"/>
    <mergeCell ref="B210:D210"/>
    <mergeCell ref="B222:D222"/>
    <mergeCell ref="B226:D226"/>
    <mergeCell ref="B233:D233"/>
    <mergeCell ref="B236:D236"/>
    <mergeCell ref="C245:C246"/>
    <mergeCell ref="D245:D246"/>
    <mergeCell ref="C247:C248"/>
    <mergeCell ref="D247:D248"/>
    <mergeCell ref="F13:F14"/>
    <mergeCell ref="F16:F17"/>
    <mergeCell ref="F53:F67"/>
    <mergeCell ref="C126:C128"/>
    <mergeCell ref="D126:D128"/>
    <mergeCell ref="B7:D7"/>
    <mergeCell ref="B21:D21"/>
    <mergeCell ref="B40:D40"/>
    <mergeCell ref="B52:D52"/>
    <mergeCell ref="D72:D74"/>
    <mergeCell ref="F68:F71"/>
    <mergeCell ref="F72:F74"/>
    <mergeCell ref="F76:F82"/>
    <mergeCell ref="B186:D186"/>
    <mergeCell ref="B192:D192"/>
    <mergeCell ref="B111:D111"/>
    <mergeCell ref="B125:D125"/>
    <mergeCell ref="B132:D132"/>
    <mergeCell ref="B151:D151"/>
    <mergeCell ref="C106:C107"/>
    <mergeCell ref="B96:D96"/>
    <mergeCell ref="D76:D82"/>
    <mergeCell ref="C97:C101"/>
    <mergeCell ref="D97:D101"/>
    <mergeCell ref="F106:F107"/>
    <mergeCell ref="F112:F115"/>
    <mergeCell ref="D106:D107"/>
    <mergeCell ref="C112:C115"/>
    <mergeCell ref="D112:D115"/>
    <mergeCell ref="A1:J1"/>
    <mergeCell ref="F245:F246"/>
    <mergeCell ref="F247:F248"/>
    <mergeCell ref="F266:F267"/>
    <mergeCell ref="F211:F212"/>
    <mergeCell ref="F223:F225"/>
    <mergeCell ref="F234:F235"/>
    <mergeCell ref="F116:F119"/>
    <mergeCell ref="F126:F128"/>
    <mergeCell ref="F133:F134"/>
    <mergeCell ref="E133:E134"/>
    <mergeCell ref="E211:E212"/>
    <mergeCell ref="E223:E225"/>
    <mergeCell ref="E234:E235"/>
    <mergeCell ref="F273:F274"/>
    <mergeCell ref="A3:D3"/>
    <mergeCell ref="F97:F101"/>
    <mergeCell ref="C223:C225"/>
    <mergeCell ref="D223:D225"/>
    <mergeCell ref="B34:D34"/>
    <mergeCell ref="E76:E82"/>
    <mergeCell ref="E97:E101"/>
    <mergeCell ref="E106:E107"/>
    <mergeCell ref="E112:E115"/>
    <mergeCell ref="E116:E119"/>
    <mergeCell ref="E126:E128"/>
    <mergeCell ref="J5:J6"/>
    <mergeCell ref="E245:E246"/>
    <mergeCell ref="E247:E248"/>
    <mergeCell ref="E266:E267"/>
    <mergeCell ref="E273:E274"/>
    <mergeCell ref="E13:E14"/>
    <mergeCell ref="E16:E17"/>
    <mergeCell ref="E53:E67"/>
    <mergeCell ref="E68:E71"/>
    <mergeCell ref="E72:E74"/>
  </mergeCells>
  <printOptions/>
  <pageMargins left="0.2362204724409449" right="0.2" top="0.35433070866141736" bottom="0.31496062992125984" header="0.31496062992125984" footer="0.31496062992125984"/>
  <pageSetup fitToHeight="6" horizontalDpi="600" verticalDpi="600" orientation="landscape" paperSize="9" scale="57" r:id="rId1"/>
  <rowBreaks count="4" manualBreakCount="4">
    <brk id="51" max="255" man="1"/>
    <brk id="139" max="15" man="1"/>
    <brk id="191" max="255" man="1"/>
    <brk id="2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</dc:creator>
  <cp:keywords/>
  <dc:description/>
  <cp:lastModifiedBy>Brian Hammond</cp:lastModifiedBy>
  <cp:lastPrinted>2012-11-07T18:53:57Z</cp:lastPrinted>
  <dcterms:created xsi:type="dcterms:W3CDTF">2012-06-29T07:17:03Z</dcterms:created>
  <dcterms:modified xsi:type="dcterms:W3CDTF">2012-11-07T18:54:00Z</dcterms:modified>
  <cp:category/>
  <cp:version/>
  <cp:contentType/>
  <cp:contentStatus/>
</cp:coreProperties>
</file>